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4" i="3"/>
  <c r="H14"/>
  <c r="G14"/>
  <c r="F14"/>
  <c r="B14"/>
  <c r="D13"/>
  <c r="D12"/>
  <c r="D11"/>
  <c r="D10"/>
  <c r="D14" s="1"/>
  <c r="I14" i="2"/>
  <c r="H14"/>
  <c r="G14"/>
  <c r="F14"/>
  <c r="B14"/>
  <c r="D13"/>
  <c r="D12"/>
  <c r="D11"/>
  <c r="D10"/>
  <c r="D14" s="1"/>
  <c r="I15" i="1"/>
  <c r="H15"/>
  <c r="G15"/>
  <c r="F15"/>
  <c r="B15"/>
  <c r="D14"/>
  <c r="D13"/>
  <c r="D12"/>
  <c r="D11"/>
  <c r="D15" s="1"/>
</calcChain>
</file>

<file path=xl/sharedStrings.xml><?xml version="1.0" encoding="utf-8"?>
<sst xmlns="http://schemas.openxmlformats.org/spreadsheetml/2006/main" count="85" uniqueCount="32">
  <si>
    <t>Таблиця 2</t>
  </si>
  <si>
    <t>"Програма облаштування багатоквартирних будинків засобами обліку теплової енергії на 2015-2016 роки"</t>
  </si>
  <si>
    <t>комунальне підприємство "Сєвєродонецьктеплокомуненерго"</t>
  </si>
  <si>
    <t>Найменування заходів</t>
  </si>
  <si>
    <t>Кількісний показник (од.виміру)</t>
  </si>
  <si>
    <t>Марка</t>
  </si>
  <si>
    <t>План використання власних коштів на виконання  програми , тис. грн. (без ПДВ)</t>
  </si>
  <si>
    <t>За способом виконання, тис. грн. (без ПДВ)</t>
  </si>
  <si>
    <t>Графік здійснення заходів та використання коштів на плановий період - 2015р. , тис. грн. (без ПДВ)</t>
  </si>
  <si>
    <t>Графік здійснення заходів та використання коштів на прогнозний період - 2016р. , тис. грн. (без ПДВ)</t>
  </si>
  <si>
    <t>грудень</t>
  </si>
  <si>
    <t>січень</t>
  </si>
  <si>
    <t>лютий</t>
  </si>
  <si>
    <t>березень</t>
  </si>
  <si>
    <t>ПРОЕКТ на встановлення комерційного вузла обліку теплової енергії</t>
  </si>
  <si>
    <r>
      <t xml:space="preserve">MWN 130-40К  </t>
    </r>
    <r>
      <rPr>
        <sz val="11"/>
        <color indexed="8"/>
        <rFont val="Calibri"/>
        <family val="2"/>
        <charset val="204"/>
      </rPr>
      <t xml:space="preserve">Ø </t>
    </r>
    <r>
      <rPr>
        <sz val="8.25"/>
        <color indexed="8"/>
        <rFont val="Times New Roman"/>
        <family val="1"/>
        <charset val="204"/>
      </rPr>
      <t>40</t>
    </r>
  </si>
  <si>
    <t>підрядний</t>
  </si>
  <si>
    <r>
      <t xml:space="preserve">MWN 130-50NК </t>
    </r>
    <r>
      <rPr>
        <sz val="11"/>
        <color indexed="8"/>
        <rFont val="Calibri"/>
        <family val="2"/>
        <charset val="204"/>
      </rPr>
      <t>Ø</t>
    </r>
    <r>
      <rPr>
        <sz val="8.25"/>
        <color indexed="8"/>
        <rFont val="Times New Roman"/>
        <family val="1"/>
        <charset val="204"/>
      </rPr>
      <t xml:space="preserve"> 50</t>
    </r>
  </si>
  <si>
    <r>
      <t xml:space="preserve">MWN 130-65NК </t>
    </r>
    <r>
      <rPr>
        <sz val="11"/>
        <color indexed="8"/>
        <rFont val="Calibri"/>
        <family val="2"/>
        <charset val="204"/>
      </rPr>
      <t>Ø</t>
    </r>
    <r>
      <rPr>
        <sz val="8.25"/>
        <color indexed="8"/>
        <rFont val="Times New Roman"/>
        <family val="1"/>
        <charset val="204"/>
      </rPr>
      <t xml:space="preserve"> 65</t>
    </r>
  </si>
  <si>
    <r>
      <t xml:space="preserve">MWN 130-80NК </t>
    </r>
    <r>
      <rPr>
        <sz val="11"/>
        <color indexed="8"/>
        <rFont val="Calibri"/>
        <family val="2"/>
        <charset val="204"/>
      </rPr>
      <t>Ø</t>
    </r>
    <r>
      <rPr>
        <sz val="8.25"/>
        <color indexed="8"/>
        <rFont val="Times New Roman"/>
        <family val="1"/>
        <charset val="204"/>
      </rPr>
      <t xml:space="preserve"> 80</t>
    </r>
  </si>
  <si>
    <t>УСЬОГО</t>
  </si>
  <si>
    <t>Директор КП "СТКЕ"</t>
  </si>
  <si>
    <t>Д.В.Анпілогов</t>
  </si>
  <si>
    <t>Таблиця 3</t>
  </si>
  <si>
    <t>квітень</t>
  </si>
  <si>
    <t>Закупівля лічильника  тепла</t>
  </si>
  <si>
    <t>травень</t>
  </si>
  <si>
    <t>червень</t>
  </si>
  <si>
    <t>липень</t>
  </si>
  <si>
    <t>серпень</t>
  </si>
  <si>
    <t>Монтажні та пусконалагоджувальні роботи</t>
  </si>
  <si>
    <t>Таблиця 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</si>
</sst>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.25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J9" sqref="J9"/>
    </sheetView>
  </sheetViews>
  <sheetFormatPr defaultRowHeight="15"/>
  <cols>
    <col min="1" max="1" width="23.5703125" customWidth="1"/>
    <col min="2" max="2" width="12.28515625" customWidth="1"/>
    <col min="3" max="3" width="23.42578125" customWidth="1"/>
    <col min="4" max="4" width="13.42578125" customWidth="1"/>
    <col min="5" max="5" width="14" customWidth="1"/>
    <col min="6" max="6" width="14.140625" customWidth="1"/>
    <col min="7" max="7" width="9.28515625" customWidth="1"/>
    <col min="8" max="8" width="10.5703125" customWidth="1"/>
    <col min="9" max="9" width="9.710937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 ht="30">
      <c r="A2" s="1"/>
      <c r="B2" s="1"/>
      <c r="C2" s="1"/>
      <c r="D2" s="1"/>
      <c r="E2" s="1"/>
      <c r="F2" s="1"/>
      <c r="G2" s="1"/>
      <c r="H2" s="1"/>
      <c r="I2" s="9" t="s">
        <v>0</v>
      </c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0" t="s">
        <v>1</v>
      </c>
      <c r="B5" s="10"/>
      <c r="C5" s="10"/>
      <c r="D5" s="10"/>
      <c r="E5" s="10"/>
      <c r="F5" s="10"/>
      <c r="G5" s="10"/>
      <c r="H5" s="10"/>
      <c r="I5" s="10"/>
    </row>
    <row r="6" spans="1:9">
      <c r="A6" s="10" t="s">
        <v>2</v>
      </c>
      <c r="B6" s="10"/>
      <c r="C6" s="10"/>
      <c r="D6" s="10"/>
      <c r="E6" s="10"/>
      <c r="F6" s="10"/>
      <c r="G6" s="10"/>
      <c r="H6" s="10"/>
      <c r="I6" s="10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1"/>
      <c r="B8" s="1"/>
      <c r="C8" s="1"/>
      <c r="D8" s="1"/>
      <c r="E8" s="1"/>
      <c r="F8" s="1"/>
      <c r="G8" s="1"/>
      <c r="H8" s="1"/>
      <c r="I8" s="1"/>
    </row>
    <row r="9" spans="1:9" ht="144" customHeight="1">
      <c r="A9" s="11" t="s">
        <v>3</v>
      </c>
      <c r="B9" s="11" t="s">
        <v>4</v>
      </c>
      <c r="C9" s="11" t="s">
        <v>5</v>
      </c>
      <c r="D9" s="11" t="s">
        <v>6</v>
      </c>
      <c r="E9" s="11" t="s">
        <v>7</v>
      </c>
      <c r="F9" s="2" t="s">
        <v>8</v>
      </c>
      <c r="G9" s="13" t="s">
        <v>9</v>
      </c>
      <c r="H9" s="13"/>
      <c r="I9" s="13"/>
    </row>
    <row r="10" spans="1:9" ht="41.25" customHeight="1">
      <c r="A10" s="12"/>
      <c r="B10" s="12"/>
      <c r="C10" s="12"/>
      <c r="D10" s="12"/>
      <c r="E10" s="12"/>
      <c r="F10" s="4" t="s">
        <v>10</v>
      </c>
      <c r="G10" s="4" t="s">
        <v>11</v>
      </c>
      <c r="H10" s="4" t="s">
        <v>12</v>
      </c>
      <c r="I10" s="4" t="s">
        <v>13</v>
      </c>
    </row>
    <row r="11" spans="1:9" ht="59.25" customHeight="1">
      <c r="A11" s="5" t="s">
        <v>14</v>
      </c>
      <c r="B11" s="5">
        <v>25</v>
      </c>
      <c r="C11" s="5" t="s">
        <v>15</v>
      </c>
      <c r="D11" s="6">
        <f>ROUND(3000*B11,0)/1000</f>
        <v>75</v>
      </c>
      <c r="E11" s="5" t="s">
        <v>16</v>
      </c>
      <c r="F11" s="5">
        <v>19</v>
      </c>
      <c r="G11" s="5">
        <v>19</v>
      </c>
      <c r="H11" s="5">
        <v>19</v>
      </c>
      <c r="I11" s="5">
        <v>18</v>
      </c>
    </row>
    <row r="12" spans="1:9" ht="54.75" customHeight="1">
      <c r="A12" s="5" t="s">
        <v>14</v>
      </c>
      <c r="B12" s="5">
        <v>31</v>
      </c>
      <c r="C12" s="5" t="s">
        <v>17</v>
      </c>
      <c r="D12" s="6">
        <f>ROUND(3000*B12,0)/1000</f>
        <v>93</v>
      </c>
      <c r="E12" s="5" t="s">
        <v>16</v>
      </c>
      <c r="F12" s="5">
        <v>23</v>
      </c>
      <c r="G12" s="5">
        <v>24</v>
      </c>
      <c r="H12" s="5">
        <v>23</v>
      </c>
      <c r="I12" s="5">
        <v>23</v>
      </c>
    </row>
    <row r="13" spans="1:9" ht="59.25" customHeight="1">
      <c r="A13" s="5" t="s">
        <v>14</v>
      </c>
      <c r="B13" s="5">
        <v>7</v>
      </c>
      <c r="C13" s="5" t="s">
        <v>18</v>
      </c>
      <c r="D13" s="6">
        <f>ROUND(3000*B13,0)/1000</f>
        <v>21</v>
      </c>
      <c r="E13" s="5" t="s">
        <v>16</v>
      </c>
      <c r="F13" s="5">
        <v>5</v>
      </c>
      <c r="G13" s="5">
        <v>6</v>
      </c>
      <c r="H13" s="5">
        <v>5</v>
      </c>
      <c r="I13" s="5">
        <v>5</v>
      </c>
    </row>
    <row r="14" spans="1:9" ht="45" customHeight="1">
      <c r="A14" s="5" t="s">
        <v>14</v>
      </c>
      <c r="B14" s="5">
        <v>14</v>
      </c>
      <c r="C14" s="5" t="s">
        <v>19</v>
      </c>
      <c r="D14" s="6">
        <f>ROUND(3000*B14,0)/1000</f>
        <v>42</v>
      </c>
      <c r="E14" s="5" t="s">
        <v>16</v>
      </c>
      <c r="F14" s="5">
        <v>10</v>
      </c>
      <c r="G14" s="5">
        <v>11</v>
      </c>
      <c r="H14" s="5">
        <v>11</v>
      </c>
      <c r="I14" s="5">
        <v>10</v>
      </c>
    </row>
    <row r="15" spans="1:9">
      <c r="A15" s="4" t="s">
        <v>20</v>
      </c>
      <c r="B15" s="4">
        <f>B11+B12+B13+B14</f>
        <v>77</v>
      </c>
      <c r="C15" s="4"/>
      <c r="D15" s="7">
        <f>SUM(D11:D14)</f>
        <v>231</v>
      </c>
      <c r="E15" s="7"/>
      <c r="F15" s="7">
        <f>SUM(F11:F14)</f>
        <v>57</v>
      </c>
      <c r="G15" s="7">
        <f>SUM(G11:G14)</f>
        <v>60</v>
      </c>
      <c r="H15" s="7">
        <f>SUM(H11:H14)</f>
        <v>58</v>
      </c>
      <c r="I15" s="7">
        <f>SUM(I11:I14)</f>
        <v>56</v>
      </c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1"/>
      <c r="B17" s="1"/>
      <c r="C17" s="1"/>
      <c r="D17" s="1"/>
      <c r="E17" s="1"/>
      <c r="F17" s="1"/>
      <c r="G17" s="1"/>
      <c r="H17" s="1"/>
      <c r="I17" s="1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 t="s">
        <v>21</v>
      </c>
      <c r="D19" s="1"/>
      <c r="E19" s="1"/>
      <c r="F19" s="1" t="s">
        <v>22</v>
      </c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</sheetData>
  <mergeCells count="8">
    <mergeCell ref="A5:I5"/>
    <mergeCell ref="A6:I6"/>
    <mergeCell ref="A9:A10"/>
    <mergeCell ref="B9:B10"/>
    <mergeCell ref="C9:C10"/>
    <mergeCell ref="D9:D10"/>
    <mergeCell ref="E9:E10"/>
    <mergeCell ref="G9:I9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K4" sqref="K4"/>
    </sheetView>
  </sheetViews>
  <sheetFormatPr defaultRowHeight="15"/>
  <cols>
    <col min="1" max="1" width="19.7109375" customWidth="1"/>
    <col min="3" max="3" width="23.5703125" customWidth="1"/>
    <col min="5" max="5" width="17.42578125" customWidth="1"/>
    <col min="8" max="8" width="10.1406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9" t="s">
        <v>23</v>
      </c>
      <c r="I2" s="1"/>
      <c r="J2" s="1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10" t="s">
        <v>1</v>
      </c>
      <c r="B4" s="10"/>
      <c r="C4" s="10"/>
      <c r="D4" s="10"/>
      <c r="E4" s="10"/>
      <c r="F4" s="10"/>
      <c r="G4" s="10"/>
      <c r="H4" s="10"/>
      <c r="I4" s="10"/>
      <c r="J4" s="1"/>
    </row>
    <row r="5" spans="1:10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>
      <c r="A8" s="11" t="s">
        <v>3</v>
      </c>
      <c r="B8" s="11" t="s">
        <v>4</v>
      </c>
      <c r="C8" s="11" t="s">
        <v>5</v>
      </c>
      <c r="D8" s="11" t="s">
        <v>6</v>
      </c>
      <c r="E8" s="11" t="s">
        <v>7</v>
      </c>
      <c r="F8" s="15" t="s">
        <v>9</v>
      </c>
      <c r="G8" s="16"/>
      <c r="H8" s="16"/>
      <c r="I8" s="17"/>
      <c r="J8" s="3"/>
    </row>
    <row r="9" spans="1:10">
      <c r="A9" s="12"/>
      <c r="B9" s="12"/>
      <c r="C9" s="12"/>
      <c r="D9" s="12"/>
      <c r="E9" s="12"/>
      <c r="F9" s="4" t="s">
        <v>11</v>
      </c>
      <c r="G9" s="4" t="s">
        <v>12</v>
      </c>
      <c r="H9" s="4" t="s">
        <v>13</v>
      </c>
      <c r="I9" s="4" t="s">
        <v>24</v>
      </c>
      <c r="J9" s="3"/>
    </row>
    <row r="10" spans="1:10" ht="30">
      <c r="A10" s="5" t="s">
        <v>25</v>
      </c>
      <c r="B10" s="5">
        <v>25</v>
      </c>
      <c r="C10" s="5" t="s">
        <v>15</v>
      </c>
      <c r="D10" s="6">
        <f>ROUND(10417*B10,0)/1000</f>
        <v>260.42500000000001</v>
      </c>
      <c r="E10" s="5" t="s">
        <v>16</v>
      </c>
      <c r="F10" s="5">
        <v>65</v>
      </c>
      <c r="G10" s="5">
        <v>65</v>
      </c>
      <c r="H10" s="5">
        <v>65</v>
      </c>
      <c r="I10" s="5">
        <v>65</v>
      </c>
      <c r="J10" s="1"/>
    </row>
    <row r="11" spans="1:10" ht="30">
      <c r="A11" s="5" t="s">
        <v>25</v>
      </c>
      <c r="B11" s="5">
        <v>31</v>
      </c>
      <c r="C11" s="5" t="s">
        <v>17</v>
      </c>
      <c r="D11" s="6">
        <f>ROUND(10574*B11,0)/1000</f>
        <v>327.79399999999998</v>
      </c>
      <c r="E11" s="5" t="s">
        <v>16</v>
      </c>
      <c r="F11" s="5">
        <v>82</v>
      </c>
      <c r="G11" s="5">
        <v>82</v>
      </c>
      <c r="H11" s="5">
        <v>82</v>
      </c>
      <c r="I11" s="5">
        <v>82</v>
      </c>
      <c r="J11" s="1"/>
    </row>
    <row r="12" spans="1:10" ht="30">
      <c r="A12" s="5" t="s">
        <v>25</v>
      </c>
      <c r="B12" s="5">
        <v>7</v>
      </c>
      <c r="C12" s="5" t="s">
        <v>18</v>
      </c>
      <c r="D12" s="6">
        <f>ROUND(10968*B12,0)/1000</f>
        <v>76.775999999999996</v>
      </c>
      <c r="E12" s="5" t="s">
        <v>16</v>
      </c>
      <c r="F12" s="5">
        <v>19</v>
      </c>
      <c r="G12" s="5">
        <v>19</v>
      </c>
      <c r="H12" s="5">
        <v>20</v>
      </c>
      <c r="I12" s="5">
        <v>19</v>
      </c>
      <c r="J12" s="1"/>
    </row>
    <row r="13" spans="1:10" ht="30">
      <c r="A13" s="5" t="s">
        <v>25</v>
      </c>
      <c r="B13" s="5">
        <v>14</v>
      </c>
      <c r="C13" s="5" t="s">
        <v>19</v>
      </c>
      <c r="D13" s="6">
        <f>ROUND(11204*B13,0)/1000</f>
        <v>156.85599999999999</v>
      </c>
      <c r="E13" s="5" t="s">
        <v>16</v>
      </c>
      <c r="F13" s="5">
        <v>39</v>
      </c>
      <c r="G13" s="5">
        <v>39</v>
      </c>
      <c r="H13" s="5">
        <v>40</v>
      </c>
      <c r="I13" s="5">
        <v>39</v>
      </c>
      <c r="J13" s="1"/>
    </row>
    <row r="14" spans="1:10">
      <c r="A14" s="4" t="s">
        <v>20</v>
      </c>
      <c r="B14" s="4">
        <f>SUM(B10:B13)</f>
        <v>77</v>
      </c>
      <c r="C14" s="4"/>
      <c r="D14" s="7">
        <f>SUM(D10:D13)</f>
        <v>821.851</v>
      </c>
      <c r="E14" s="7"/>
      <c r="F14" s="7">
        <f>SUM(F10:F13)</f>
        <v>205</v>
      </c>
      <c r="G14" s="7">
        <f>SUM(G10:G13)</f>
        <v>205</v>
      </c>
      <c r="H14" s="7">
        <f>SUM(H10:H13)</f>
        <v>207</v>
      </c>
      <c r="I14" s="7">
        <f>SUM(I10:I13)</f>
        <v>205</v>
      </c>
      <c r="J14" s="3"/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s="1"/>
      <c r="B18" s="1"/>
      <c r="C18" s="1" t="s">
        <v>21</v>
      </c>
      <c r="D18" s="1"/>
      <c r="E18" s="1"/>
      <c r="F18" s="1"/>
      <c r="G18" s="14" t="s">
        <v>22</v>
      </c>
      <c r="H18" s="14"/>
      <c r="I18" s="1"/>
      <c r="J18" s="1"/>
    </row>
  </sheetData>
  <mergeCells count="9">
    <mergeCell ref="G18:H18"/>
    <mergeCell ref="A4:I4"/>
    <mergeCell ref="A5:I5"/>
    <mergeCell ref="A8:A9"/>
    <mergeCell ref="B8:B9"/>
    <mergeCell ref="C8:C9"/>
    <mergeCell ref="D8:D9"/>
    <mergeCell ref="E8:E9"/>
    <mergeCell ref="F8:I8"/>
  </mergeCells>
  <pageMargins left="0.19685039370078741" right="0.19685039370078741" top="0.19685039370078741" bottom="0.19685039370078741" header="0.31496062992125984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7"/>
  <sheetViews>
    <sheetView tabSelected="1" workbookViewId="0">
      <selection activeCell="M10" sqref="M10"/>
    </sheetView>
  </sheetViews>
  <sheetFormatPr defaultRowHeight="15"/>
  <cols>
    <col min="1" max="1" width="16.42578125" customWidth="1"/>
    <col min="3" max="3" width="22.28515625" customWidth="1"/>
    <col min="5" max="5" width="16.710937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8" t="s">
        <v>31</v>
      </c>
      <c r="I2" s="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>
      <c r="A4" s="10" t="s">
        <v>1</v>
      </c>
      <c r="B4" s="10"/>
      <c r="C4" s="10"/>
      <c r="D4" s="10"/>
      <c r="E4" s="10"/>
      <c r="F4" s="10"/>
      <c r="G4" s="10"/>
      <c r="H4" s="10"/>
      <c r="I4" s="10"/>
    </row>
    <row r="5" spans="1:9">
      <c r="A5" s="10" t="s">
        <v>2</v>
      </c>
      <c r="B5" s="10"/>
      <c r="C5" s="10"/>
      <c r="D5" s="10"/>
      <c r="E5" s="10"/>
      <c r="F5" s="10"/>
      <c r="G5" s="10"/>
      <c r="H5" s="10"/>
      <c r="I5" s="10"/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11" t="s">
        <v>3</v>
      </c>
      <c r="B8" s="11" t="s">
        <v>4</v>
      </c>
      <c r="C8" s="11" t="s">
        <v>5</v>
      </c>
      <c r="D8" s="11" t="s">
        <v>6</v>
      </c>
      <c r="E8" s="11" t="s">
        <v>7</v>
      </c>
      <c r="F8" s="15" t="s">
        <v>9</v>
      </c>
      <c r="G8" s="16"/>
      <c r="H8" s="16"/>
      <c r="I8" s="17"/>
    </row>
    <row r="9" spans="1:9">
      <c r="A9" s="12"/>
      <c r="B9" s="12"/>
      <c r="C9" s="12"/>
      <c r="D9" s="12"/>
      <c r="E9" s="12"/>
      <c r="F9" s="4" t="s">
        <v>26</v>
      </c>
      <c r="G9" s="4" t="s">
        <v>27</v>
      </c>
      <c r="H9" s="4" t="s">
        <v>28</v>
      </c>
      <c r="I9" s="4" t="s">
        <v>29</v>
      </c>
    </row>
    <row r="10" spans="1:9" ht="74.25" customHeight="1">
      <c r="A10" s="5" t="s">
        <v>30</v>
      </c>
      <c r="B10" s="5">
        <v>25</v>
      </c>
      <c r="C10" s="5" t="s">
        <v>15</v>
      </c>
      <c r="D10" s="6">
        <f>ROUND(18603*B10,0)/1000</f>
        <v>465.07499999999999</v>
      </c>
      <c r="E10" s="5" t="s">
        <v>16</v>
      </c>
      <c r="F10" s="5">
        <v>116</v>
      </c>
      <c r="G10" s="5">
        <v>116</v>
      </c>
      <c r="H10" s="5">
        <v>116</v>
      </c>
      <c r="I10" s="5">
        <v>117</v>
      </c>
    </row>
    <row r="11" spans="1:9" ht="62.25" customHeight="1">
      <c r="A11" s="5" t="s">
        <v>30</v>
      </c>
      <c r="B11" s="5">
        <v>31</v>
      </c>
      <c r="C11" s="5" t="s">
        <v>17</v>
      </c>
      <c r="D11" s="6">
        <f>ROUND(20243.52*B11,0)/1000</f>
        <v>627.54899999999998</v>
      </c>
      <c r="E11" s="5" t="s">
        <v>16</v>
      </c>
      <c r="F11" s="5">
        <v>157</v>
      </c>
      <c r="G11" s="5">
        <v>157</v>
      </c>
      <c r="H11" s="5">
        <v>157</v>
      </c>
      <c r="I11" s="5">
        <v>157</v>
      </c>
    </row>
    <row r="12" spans="1:9" ht="70.5" customHeight="1">
      <c r="A12" s="5" t="s">
        <v>30</v>
      </c>
      <c r="B12" s="5">
        <v>7</v>
      </c>
      <c r="C12" s="5" t="s">
        <v>18</v>
      </c>
      <c r="D12" s="6">
        <f>ROUND(19270*B12,0)/1000</f>
        <v>134.88999999999999</v>
      </c>
      <c r="E12" s="5" t="s">
        <v>16</v>
      </c>
      <c r="F12" s="5">
        <v>34</v>
      </c>
      <c r="G12" s="5">
        <v>34</v>
      </c>
      <c r="H12" s="5">
        <v>34</v>
      </c>
      <c r="I12" s="5">
        <v>33</v>
      </c>
    </row>
    <row r="13" spans="1:9" ht="69" customHeight="1">
      <c r="A13" s="5" t="s">
        <v>30</v>
      </c>
      <c r="B13" s="5">
        <v>14</v>
      </c>
      <c r="C13" s="5" t="s">
        <v>19</v>
      </c>
      <c r="D13" s="6">
        <f>ROUND(19715.4*B13,0)/1000</f>
        <v>276.01600000000002</v>
      </c>
      <c r="E13" s="5" t="s">
        <v>16</v>
      </c>
      <c r="F13" s="5">
        <v>69</v>
      </c>
      <c r="G13" s="5">
        <v>69</v>
      </c>
      <c r="H13" s="5">
        <v>69</v>
      </c>
      <c r="I13" s="5">
        <v>69</v>
      </c>
    </row>
    <row r="14" spans="1:9">
      <c r="A14" s="4" t="s">
        <v>20</v>
      </c>
      <c r="B14" s="4">
        <f>SUM(B10:B13)</f>
        <v>77</v>
      </c>
      <c r="C14" s="4"/>
      <c r="D14" s="7">
        <f>SUM(D10:D13)</f>
        <v>1503.5300000000002</v>
      </c>
      <c r="E14" s="7"/>
      <c r="F14" s="7">
        <f>SUM(F10:F13)</f>
        <v>376</v>
      </c>
      <c r="G14" s="7">
        <f>SUM(G10:G13)</f>
        <v>376</v>
      </c>
      <c r="H14" s="7">
        <f>SUM(H10:H13)</f>
        <v>376</v>
      </c>
      <c r="I14" s="7">
        <f>SUM(I10:I13)</f>
        <v>376</v>
      </c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1"/>
      <c r="B17" s="1"/>
      <c r="C17" s="1" t="s">
        <v>21</v>
      </c>
      <c r="D17" s="1"/>
      <c r="E17" s="1"/>
      <c r="F17" s="1"/>
      <c r="G17" s="14" t="s">
        <v>22</v>
      </c>
      <c r="H17" s="14"/>
      <c r="I17" s="1"/>
    </row>
  </sheetData>
  <mergeCells count="9">
    <mergeCell ref="G17:H17"/>
    <mergeCell ref="A4:I4"/>
    <mergeCell ref="A8:A9"/>
    <mergeCell ref="B8:B9"/>
    <mergeCell ref="C8:C9"/>
    <mergeCell ref="D8:D9"/>
    <mergeCell ref="E8:E9"/>
    <mergeCell ref="F8:I8"/>
    <mergeCell ref="A5:I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2015-09-11T14:22:54Z</dcterms:modified>
</cp:coreProperties>
</file>