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Звіт по прогр.10-17\"/>
    </mc:Choice>
  </mc:AlternateContent>
  <bookViews>
    <workbookView xWindow="0" yWindow="0" windowWidth="20490" windowHeight="78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Лист1!$A$1:$J$62</definedName>
  </definedNames>
  <calcPr calcId="162913"/>
</workbook>
</file>

<file path=xl/calcChain.xml><?xml version="1.0" encoding="utf-8"?>
<calcChain xmlns="http://schemas.openxmlformats.org/spreadsheetml/2006/main">
  <c r="H13" i="1" l="1"/>
  <c r="G13" i="1"/>
  <c r="D13" i="1"/>
  <c r="D60" i="1" s="1"/>
  <c r="C13" i="1"/>
  <c r="C60" i="1" s="1"/>
  <c r="H55" i="1" l="1"/>
  <c r="H59" i="1"/>
  <c r="H58" i="1"/>
  <c r="H46" i="1"/>
  <c r="F13" i="1" l="1"/>
  <c r="F31" i="1"/>
  <c r="F30" i="1"/>
  <c r="H57" i="1" l="1"/>
  <c r="H4" i="1" l="1"/>
  <c r="H5" i="1"/>
  <c r="H6" i="1"/>
  <c r="H7" i="1"/>
  <c r="H9" i="1"/>
  <c r="H3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36" i="1"/>
  <c r="F32" i="1"/>
  <c r="F33" i="1"/>
  <c r="F29" i="1"/>
  <c r="F21" i="1"/>
  <c r="F23" i="1"/>
  <c r="F24" i="1"/>
  <c r="F25" i="1"/>
  <c r="F26" i="1"/>
  <c r="F20" i="1"/>
  <c r="F19" i="1"/>
  <c r="F15" i="1"/>
  <c r="F16" i="1"/>
  <c r="F4" i="1"/>
  <c r="F5" i="1"/>
  <c r="F6" i="1"/>
  <c r="F7" i="1"/>
  <c r="F8" i="1"/>
  <c r="F9" i="1"/>
  <c r="F10" i="1"/>
  <c r="F11" i="1"/>
  <c r="F12" i="1"/>
  <c r="F3" i="1"/>
  <c r="F60" i="1" s="1"/>
  <c r="H23" i="1"/>
  <c r="H21" i="1" l="1"/>
  <c r="H29" i="1"/>
  <c r="H19" i="1"/>
  <c r="H20" i="1"/>
  <c r="G41" i="1"/>
  <c r="H41" i="1" s="1"/>
  <c r="H32" i="1"/>
  <c r="G53" i="1"/>
  <c r="H53" i="1" s="1"/>
  <c r="G52" i="1"/>
  <c r="H52" i="1" s="1"/>
  <c r="H12" i="1"/>
  <c r="H10" i="1"/>
  <c r="H8" i="1"/>
  <c r="H11" i="1"/>
  <c r="G45" i="1"/>
  <c r="H45" i="1" s="1"/>
  <c r="G49" i="1"/>
  <c r="H49" i="1" s="1"/>
  <c r="G37" i="1"/>
  <c r="H37" i="1" s="1"/>
  <c r="G48" i="1"/>
  <c r="H48" i="1" s="1"/>
  <c r="G36" i="1"/>
  <c r="H47" i="1"/>
  <c r="H44" i="1"/>
  <c r="H43" i="1"/>
  <c r="H42" i="1"/>
  <c r="H40" i="1"/>
  <c r="H39" i="1"/>
  <c r="H54" i="1"/>
  <c r="H50" i="1"/>
  <c r="H24" i="1"/>
  <c r="H25" i="1"/>
  <c r="H26" i="1"/>
  <c r="G60" i="1" l="1"/>
  <c r="H36" i="1"/>
  <c r="H60" i="1" s="1"/>
  <c r="A37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33" i="1"/>
  <c r="A34" i="1" s="1"/>
  <c r="A20" i="1"/>
  <c r="A21" i="1" s="1"/>
  <c r="A23" i="1" s="1"/>
  <c r="A24" i="1" s="1"/>
  <c r="A25" i="1" s="1"/>
  <c r="A26" i="1" s="1"/>
  <c r="A27" i="1" s="1"/>
  <c r="A28" i="1" s="1"/>
  <c r="A29" i="1" s="1"/>
  <c r="A18" i="1"/>
  <c r="A51" i="1" l="1"/>
  <c r="A52" i="1" s="1"/>
  <c r="A53" i="1" s="1"/>
  <c r="A54" i="1" l="1"/>
  <c r="A55" i="1" s="1"/>
  <c r="A57" i="1" s="1"/>
  <c r="A58" i="1" s="1"/>
  <c r="A59" i="1" s="1"/>
</calcChain>
</file>

<file path=xl/sharedStrings.xml><?xml version="1.0" encoding="utf-8"?>
<sst xmlns="http://schemas.openxmlformats.org/spreadsheetml/2006/main" count="204" uniqueCount="79">
  <si>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</si>
  <si>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</si>
  <si>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</si>
  <si>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</si>
  <si>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</si>
  <si>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Реконструкція КДНЗ (ясла-садок) комбінованого типу № 24 "Сніжинка" за адресою: м.Сєвєродонецьк, вул.Енергетиків, 15</t>
  </si>
  <si>
    <t>Розмітка дороги по вул.Об'їзна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</si>
  <si>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</si>
  <si>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</si>
  <si>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</si>
  <si>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</si>
  <si>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б.30</t>
  </si>
  <si>
    <t>Капітальний ремонт груп 1, 6 КДНЗ (ясла-садок) комбінованого типу № 19 "Ластівка", розташованої за адресою: м.Сєвєродонецьк, пр.Гвардійський, 14б</t>
  </si>
  <si>
    <t>Капітальний ремонт груп 1, 4, 11 КДНЗ (ясла-садок) комбінованого типу № 41 "Червоні вітрила", розташованого за адресою: м.Сєвєродонецьк, вул.Курчатова, 3а</t>
  </si>
  <si>
    <t>Капітальний ремонт груп 11, 12 КДНЗ (ясла-садок) комбінованого типу № 42 "Червона квіточка", розташованого за адресою: м.Сєвєродонецьк, вул.Курчатова, 17а</t>
  </si>
  <si>
    <t>Капітальний ремонт СЗОШ № 5 (термомодернізаія) за адресою: м.Сєвєродонецьк, пр.Хіміків, 18</t>
  </si>
  <si>
    <t>Розробка робочого проекту "Капітальний ремонт басейну та підсобних приміщень ДЮСШ № 1, розташованої за адресою: м.Сєвєродонецьк, вул.Гоголя, 37</t>
  </si>
  <si>
    <t>Капітальний ремонт СДЮСТШ ВВС ""Садко" за адресою: вул.Маяковського, 19-А</t>
  </si>
  <si>
    <t>Капітальний ремонт приміщень УДКС України у м.Сєвєродонецьку</t>
  </si>
  <si>
    <t xml:space="preserve">Будівництво мереж зовнішнього електропостачання сел.Боброво </t>
  </si>
  <si>
    <t>Будівництво стадіону з комплексом спортивних майданчиків, розташованих в кварталі № 49 а міста Сєвєродонецька</t>
  </si>
  <si>
    <t>Капітальний ремонт внутріквартальних доріг в кварталі № 61</t>
  </si>
  <si>
    <t>Капітальний ремонт внутріквартальних доріг в 79 мікрорайоні</t>
  </si>
  <si>
    <t>Капітальний ремонт внутріквартальних доріг в кварталі № 41</t>
  </si>
  <si>
    <t>Капітальний ремонт внутріквартальних доріг в 77 мікрорайоні</t>
  </si>
  <si>
    <t>Капітальний ремонт внутріквартальних доріг в кварталі, обмеженому вул.Сметаніна та вул.Єгорова</t>
  </si>
  <si>
    <t>Капітальний ремонт внутріквартальних доріг в кварталі "МЖК"</t>
  </si>
  <si>
    <t>Капітальний ремонт внутріквартальних доріг в 80 мікрорайоні</t>
  </si>
  <si>
    <t>Капітальний ремонт внутріквартальних доріг в 81 мікрорайоні</t>
  </si>
  <si>
    <t>Капітальний ремонт внутріквартальних доріг в 82 мікрорайоні</t>
  </si>
  <si>
    <t>Капітальний ремонт внутріквартальних доріг в 76 мікрорайоні</t>
  </si>
  <si>
    <t>Капітальний ремонт внутріквартальних доріг в 78 мікрорайоні</t>
  </si>
  <si>
    <t>Капітальний ремонт дороги по ш.Будівельників в м.Сєвєродонецьк</t>
  </si>
  <si>
    <t>Капітальний ремонт дороги по пр.Космонавтів в м.Сєвєродонецьк</t>
  </si>
  <si>
    <t>Капітальний ремонт тротуару по пр.Центральний в м.Сєвєродонецьк</t>
  </si>
  <si>
    <t>Капітальний ремонт дороги по вул.Травнева в сел.Синецький</t>
  </si>
  <si>
    <t>Капітальний ремонт дороги аеропорт-сел.Борівське</t>
  </si>
  <si>
    <t>Капітальний ремонт дороги по вул.Озерна сел.Борівське</t>
  </si>
  <si>
    <t>Капітальний ремонт дороги на кладовище сел.Метьолкіно</t>
  </si>
  <si>
    <t>Капітальний ремонт дороги по вул.Енергетиків в м.Сєвєродонецьк</t>
  </si>
  <si>
    <t>Капітальний ремонт дороги по просп.Гвардійський в м.Сєвєродонецьк</t>
  </si>
  <si>
    <t>Капітальний ремонт дороги по вул.Єгорова в м.Сєвєродонецьк</t>
  </si>
  <si>
    <t>Капітальний ремонт дороги по вул.Гагаріна в м.Сєвєродонецьк</t>
  </si>
  <si>
    <t>№ п/п</t>
  </si>
  <si>
    <t>Зміст завдань та заходів</t>
  </si>
  <si>
    <t xml:space="preserve">План на 2017 рік </t>
  </si>
  <si>
    <t>Строк виконання</t>
  </si>
  <si>
    <t>Фактично</t>
  </si>
  <si>
    <t>фінансування</t>
  </si>
  <si>
    <t>Примітки</t>
  </si>
  <si>
    <t>листопад</t>
  </si>
  <si>
    <t>травень</t>
  </si>
  <si>
    <t>липень</t>
  </si>
  <si>
    <t>серпень</t>
  </si>
  <si>
    <t>вересень</t>
  </si>
  <si>
    <t>жовтень</t>
  </si>
  <si>
    <t>червень</t>
  </si>
  <si>
    <t>грудень</t>
  </si>
  <si>
    <t xml:space="preserve">Коригування робочого проекту по об'єкту:"Капітальний ремонт ДНЗ №25 (енергосанація)" </t>
  </si>
  <si>
    <t>Капітальний ремонт стадіону "Хімік" КДЮСШ №2 за адресою:вул.Сметаніна, 5А</t>
  </si>
  <si>
    <t>Реконструкція заплавного мосту № 2 м.Сєвєродонецьк</t>
  </si>
  <si>
    <t>Дослідження і розробки, окремі заходи розвитку по реалізації державних (регіональних) програм</t>
  </si>
  <si>
    <t>Очікувано виконання за 12 міс.</t>
  </si>
  <si>
    <t xml:space="preserve">План на 12 місяців </t>
  </si>
  <si>
    <t>у т.ч. кред. заборг.</t>
  </si>
  <si>
    <t>роботи виконані</t>
  </si>
  <si>
    <t>роботи не виконані</t>
  </si>
  <si>
    <t xml:space="preserve">розпочато виконання робіт </t>
  </si>
  <si>
    <t>розпочато виконання робіт</t>
  </si>
  <si>
    <t>виконано коригуваання кошторисної частини</t>
  </si>
  <si>
    <t xml:space="preserve">Реконструкція заплавного мосту № 1 м.Сєвєродонецьк </t>
  </si>
  <si>
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</si>
  <si>
    <t xml:space="preserve">Капітальний ремонт будівлі за адресою: м.Сєвєродонецьк, вул.Богдана Ліщини 37 "Н" </t>
  </si>
  <si>
    <t xml:space="preserve">Капітальний ремонт ДНЗ № 43 </t>
  </si>
  <si>
    <t xml:space="preserve">Капітальний ремонт Будинку Фізкультури КДЮСШ № 2 (системи водопостачання та теплопостачання, утеплення фасаду) за адресою: м.Сєвєродонецьк, вул.Сметаніна, 5а </t>
  </si>
  <si>
    <t xml:space="preserve">Будівництво зовнішнього електропостачання території в районі озера Чисте, м.Сєвєродонецьк </t>
  </si>
  <si>
    <t>Будівництво спортивного майданчика для міні-футболу розміром 42х22 за адресою: Луганська обл., м.Сєвєродонецьк, вул.Гагаріна, 97</t>
  </si>
  <si>
    <t>Начальник ВКБ міської ради                                                                                         Гончаров С.Ф.</t>
  </si>
  <si>
    <t>Таблиця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</si>
</sst>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грн.&quot;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 Cyr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6" fillId="3" borderId="1" xfId="1" applyNumberFormat="1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Обычный 11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A19" zoomScaleNormal="100" zoomScaleSheetLayoutView="100" workbookViewId="0">
      <selection activeCell="A58" sqref="A58:XFD58"/>
    </sheetView>
  </sheetViews>
  <sheetFormatPr defaultRowHeight="48.75" customHeight="1" x14ac:dyDescent="0.25"/>
  <cols>
    <col min="1" max="1" width="6.42578125" style="5" customWidth="1"/>
    <col min="2" max="2" width="45.7109375" style="5" customWidth="1"/>
    <col min="3" max="4" width="11.5703125" style="5" customWidth="1"/>
    <col min="5" max="5" width="9.5703125" style="5" customWidth="1"/>
    <col min="6" max="6" width="12.42578125" style="5" customWidth="1"/>
    <col min="7" max="7" width="12.42578125" style="9" customWidth="1"/>
    <col min="8" max="8" width="13.42578125" style="5" customWidth="1"/>
    <col min="9" max="9" width="9.42578125" style="5" customWidth="1"/>
    <col min="10" max="10" width="15" style="5" customWidth="1"/>
    <col min="11" max="16384" width="9.140625" style="5"/>
  </cols>
  <sheetData>
    <row r="1" spans="1:10" ht="14.25" customHeight="1" x14ac:dyDescent="0.25">
      <c r="J1" s="29" t="s">
        <v>78</v>
      </c>
    </row>
    <row r="2" spans="1:10" ht="38.25" customHeight="1" x14ac:dyDescent="0.25">
      <c r="A2" s="2" t="s">
        <v>43</v>
      </c>
      <c r="B2" s="2" t="s">
        <v>44</v>
      </c>
      <c r="C2" s="1" t="s">
        <v>45</v>
      </c>
      <c r="D2" s="1" t="s">
        <v>63</v>
      </c>
      <c r="E2" s="1" t="s">
        <v>46</v>
      </c>
      <c r="F2" s="3" t="s">
        <v>62</v>
      </c>
      <c r="G2" s="3" t="s">
        <v>47</v>
      </c>
      <c r="H2" s="2" t="s">
        <v>48</v>
      </c>
      <c r="I2" s="2" t="s">
        <v>64</v>
      </c>
      <c r="J2" s="2" t="s">
        <v>49</v>
      </c>
    </row>
    <row r="3" spans="1:10" s="6" customFormat="1" ht="17.25" customHeight="1" x14ac:dyDescent="0.25">
      <c r="A3" s="4">
        <v>1</v>
      </c>
      <c r="B3" s="14" t="s">
        <v>6</v>
      </c>
      <c r="C3" s="11">
        <v>100000</v>
      </c>
      <c r="D3" s="11">
        <v>100000</v>
      </c>
      <c r="E3" s="11" t="s">
        <v>52</v>
      </c>
      <c r="F3" s="11">
        <f t="shared" ref="F3:F13" si="0">C3</f>
        <v>100000</v>
      </c>
      <c r="G3" s="15">
        <v>99419.14</v>
      </c>
      <c r="H3" s="15">
        <f>G3</f>
        <v>99419.14</v>
      </c>
      <c r="I3" s="16"/>
      <c r="J3" s="10" t="s">
        <v>65</v>
      </c>
    </row>
    <row r="4" spans="1:10" s="6" customFormat="1" ht="15" customHeight="1" x14ac:dyDescent="0.25">
      <c r="A4" s="4">
        <v>2</v>
      </c>
      <c r="B4" s="14" t="s">
        <v>0</v>
      </c>
      <c r="C4" s="11">
        <v>140000</v>
      </c>
      <c r="D4" s="11">
        <v>140000</v>
      </c>
      <c r="E4" s="11" t="s">
        <v>52</v>
      </c>
      <c r="F4" s="11">
        <f t="shared" si="0"/>
        <v>140000</v>
      </c>
      <c r="G4" s="15">
        <v>139120.56</v>
      </c>
      <c r="H4" s="15">
        <f t="shared" ref="H4:H12" si="1">G4</f>
        <v>139120.56</v>
      </c>
      <c r="I4" s="16"/>
      <c r="J4" s="10" t="s">
        <v>65</v>
      </c>
    </row>
    <row r="5" spans="1:10" s="6" customFormat="1" ht="15.75" customHeight="1" x14ac:dyDescent="0.25">
      <c r="A5" s="4">
        <v>3</v>
      </c>
      <c r="B5" s="14" t="s">
        <v>1</v>
      </c>
      <c r="C5" s="11">
        <v>140000</v>
      </c>
      <c r="D5" s="11">
        <v>140000</v>
      </c>
      <c r="E5" s="11" t="s">
        <v>52</v>
      </c>
      <c r="F5" s="11">
        <f t="shared" si="0"/>
        <v>140000</v>
      </c>
      <c r="G5" s="15">
        <v>139120.56</v>
      </c>
      <c r="H5" s="15">
        <f t="shared" si="1"/>
        <v>139120.56</v>
      </c>
      <c r="I5" s="16"/>
      <c r="J5" s="10" t="s">
        <v>65</v>
      </c>
    </row>
    <row r="6" spans="1:10" s="6" customFormat="1" ht="15" customHeight="1" x14ac:dyDescent="0.25">
      <c r="A6" s="4">
        <v>4</v>
      </c>
      <c r="B6" s="14" t="s">
        <v>2</v>
      </c>
      <c r="C6" s="11">
        <v>80000</v>
      </c>
      <c r="D6" s="11">
        <v>80000</v>
      </c>
      <c r="E6" s="11" t="s">
        <v>52</v>
      </c>
      <c r="F6" s="11">
        <f t="shared" si="0"/>
        <v>80000</v>
      </c>
      <c r="G6" s="15">
        <v>79485.69</v>
      </c>
      <c r="H6" s="15">
        <f t="shared" si="1"/>
        <v>79485.69</v>
      </c>
      <c r="I6" s="16"/>
      <c r="J6" s="10" t="s">
        <v>65</v>
      </c>
    </row>
    <row r="7" spans="1:10" s="6" customFormat="1" ht="14.25" customHeight="1" x14ac:dyDescent="0.25">
      <c r="A7" s="4">
        <v>5</v>
      </c>
      <c r="B7" s="14" t="s">
        <v>3</v>
      </c>
      <c r="C7" s="11">
        <v>120000</v>
      </c>
      <c r="D7" s="11">
        <v>120000</v>
      </c>
      <c r="E7" s="11" t="s">
        <v>52</v>
      </c>
      <c r="F7" s="11">
        <f t="shared" si="0"/>
        <v>120000</v>
      </c>
      <c r="G7" s="15">
        <v>119269.83</v>
      </c>
      <c r="H7" s="15">
        <f t="shared" si="1"/>
        <v>119269.83</v>
      </c>
      <c r="I7" s="16"/>
      <c r="J7" s="10" t="s">
        <v>65</v>
      </c>
    </row>
    <row r="8" spans="1:10" s="6" customFormat="1" ht="15.75" customHeight="1" x14ac:dyDescent="0.25">
      <c r="A8" s="4">
        <v>6</v>
      </c>
      <c r="B8" s="14" t="s">
        <v>4</v>
      </c>
      <c r="C8" s="11">
        <v>100000</v>
      </c>
      <c r="D8" s="11">
        <v>100000</v>
      </c>
      <c r="E8" s="11" t="s">
        <v>52</v>
      </c>
      <c r="F8" s="11">
        <f t="shared" si="0"/>
        <v>100000</v>
      </c>
      <c r="G8" s="15">
        <v>99406.33</v>
      </c>
      <c r="H8" s="15">
        <f t="shared" si="1"/>
        <v>99406.33</v>
      </c>
      <c r="I8" s="16"/>
      <c r="J8" s="10" t="s">
        <v>65</v>
      </c>
    </row>
    <row r="9" spans="1:10" s="6" customFormat="1" ht="15.75" customHeight="1" x14ac:dyDescent="0.25">
      <c r="A9" s="4">
        <v>7</v>
      </c>
      <c r="B9" s="14" t="s">
        <v>7</v>
      </c>
      <c r="C9" s="11">
        <v>80000</v>
      </c>
      <c r="D9" s="11">
        <v>80000</v>
      </c>
      <c r="E9" s="11" t="s">
        <v>52</v>
      </c>
      <c r="F9" s="11">
        <f t="shared" si="0"/>
        <v>80000</v>
      </c>
      <c r="G9" s="15">
        <v>79485.69</v>
      </c>
      <c r="H9" s="15">
        <f t="shared" si="1"/>
        <v>79485.69</v>
      </c>
      <c r="I9" s="16"/>
      <c r="J9" s="10" t="s">
        <v>65</v>
      </c>
    </row>
    <row r="10" spans="1:10" s="6" customFormat="1" ht="15.75" customHeight="1" x14ac:dyDescent="0.25">
      <c r="A10" s="4">
        <v>8</v>
      </c>
      <c r="B10" s="14" t="s">
        <v>8</v>
      </c>
      <c r="C10" s="11">
        <v>100000</v>
      </c>
      <c r="D10" s="11">
        <v>100000</v>
      </c>
      <c r="E10" s="11" t="s">
        <v>52</v>
      </c>
      <c r="F10" s="11">
        <f t="shared" si="0"/>
        <v>100000</v>
      </c>
      <c r="G10" s="15">
        <v>99358.43</v>
      </c>
      <c r="H10" s="15">
        <f t="shared" si="1"/>
        <v>99358.43</v>
      </c>
      <c r="I10" s="16"/>
      <c r="J10" s="10" t="s">
        <v>65</v>
      </c>
    </row>
    <row r="11" spans="1:10" s="6" customFormat="1" ht="15" customHeight="1" x14ac:dyDescent="0.25">
      <c r="A11" s="4">
        <v>9</v>
      </c>
      <c r="B11" s="14" t="s">
        <v>9</v>
      </c>
      <c r="C11" s="11">
        <v>100000</v>
      </c>
      <c r="D11" s="11">
        <v>100000</v>
      </c>
      <c r="E11" s="11" t="s">
        <v>52</v>
      </c>
      <c r="F11" s="11">
        <f t="shared" si="0"/>
        <v>100000</v>
      </c>
      <c r="G11" s="15">
        <v>99419.14</v>
      </c>
      <c r="H11" s="15">
        <f t="shared" si="1"/>
        <v>99419.14</v>
      </c>
      <c r="I11" s="16"/>
      <c r="J11" s="10" t="s">
        <v>65</v>
      </c>
    </row>
    <row r="12" spans="1:10" s="6" customFormat="1" ht="16.5" customHeight="1" x14ac:dyDescent="0.25">
      <c r="A12" s="4">
        <v>10</v>
      </c>
      <c r="B12" s="14" t="s">
        <v>10</v>
      </c>
      <c r="C12" s="11">
        <v>199000</v>
      </c>
      <c r="D12" s="11">
        <v>199000</v>
      </c>
      <c r="E12" s="11" t="s">
        <v>53</v>
      </c>
      <c r="F12" s="11">
        <f t="shared" si="0"/>
        <v>199000</v>
      </c>
      <c r="G12" s="15">
        <v>198720.77</v>
      </c>
      <c r="H12" s="15">
        <f t="shared" si="1"/>
        <v>198720.77</v>
      </c>
      <c r="I12" s="16"/>
      <c r="J12" s="10" t="s">
        <v>65</v>
      </c>
    </row>
    <row r="13" spans="1:10" s="6" customFormat="1" ht="25.5" customHeight="1" x14ac:dyDescent="0.25">
      <c r="A13" s="4">
        <v>11</v>
      </c>
      <c r="B13" s="17" t="s">
        <v>60</v>
      </c>
      <c r="C13" s="11">
        <f>6354886+732966</f>
        <v>7087852</v>
      </c>
      <c r="D13" s="11">
        <f>6354886+732966</f>
        <v>7087852</v>
      </c>
      <c r="E13" s="11" t="s">
        <v>57</v>
      </c>
      <c r="F13" s="11">
        <f t="shared" si="0"/>
        <v>7087852</v>
      </c>
      <c r="G13" s="15">
        <f>1072950.79+227059.2</f>
        <v>1300009.99</v>
      </c>
      <c r="H13" s="15">
        <f>1072950.79+227059.2</f>
        <v>1300009.99</v>
      </c>
      <c r="I13" s="16"/>
      <c r="J13" s="10" t="s">
        <v>67</v>
      </c>
    </row>
    <row r="14" spans="1:10" s="6" customFormat="1" ht="27.75" customHeight="1" x14ac:dyDescent="0.25">
      <c r="A14" s="4">
        <v>12</v>
      </c>
      <c r="B14" s="18" t="s">
        <v>61</v>
      </c>
      <c r="C14" s="11">
        <v>28014</v>
      </c>
      <c r="D14" s="11">
        <v>28014</v>
      </c>
      <c r="E14" s="11" t="s">
        <v>57</v>
      </c>
      <c r="F14" s="11">
        <v>28014</v>
      </c>
      <c r="G14" s="15">
        <v>27523.94</v>
      </c>
      <c r="H14" s="15">
        <v>27523.94</v>
      </c>
      <c r="I14" s="16"/>
      <c r="J14" s="10" t="s">
        <v>65</v>
      </c>
    </row>
    <row r="15" spans="1:10" s="6" customFormat="1" ht="54" customHeight="1" x14ac:dyDescent="0.25">
      <c r="A15" s="4">
        <v>13</v>
      </c>
      <c r="B15" s="17" t="s">
        <v>11</v>
      </c>
      <c r="C15" s="11">
        <v>318465</v>
      </c>
      <c r="D15" s="11">
        <v>318465</v>
      </c>
      <c r="E15" s="11" t="s">
        <v>57</v>
      </c>
      <c r="F15" s="11">
        <f>C15</f>
        <v>318465</v>
      </c>
      <c r="G15" s="15">
        <v>318419.09999999998</v>
      </c>
      <c r="H15" s="19">
        <v>318419.09999999998</v>
      </c>
      <c r="I15" s="20"/>
      <c r="J15" s="10" t="s">
        <v>65</v>
      </c>
    </row>
    <row r="16" spans="1:10" s="6" customFormat="1" ht="41.25" customHeight="1" x14ac:dyDescent="0.25">
      <c r="A16" s="4">
        <v>14</v>
      </c>
      <c r="B16" s="17" t="s">
        <v>5</v>
      </c>
      <c r="C16" s="11">
        <v>48725</v>
      </c>
      <c r="D16" s="11">
        <v>48725</v>
      </c>
      <c r="E16" s="11" t="s">
        <v>57</v>
      </c>
      <c r="F16" s="11">
        <f>C16</f>
        <v>48725</v>
      </c>
      <c r="G16" s="15">
        <v>48697.42</v>
      </c>
      <c r="H16" s="4">
        <v>48697.42</v>
      </c>
      <c r="I16" s="20"/>
      <c r="J16" s="10" t="s">
        <v>65</v>
      </c>
    </row>
    <row r="17" spans="1:10" s="6" customFormat="1" ht="31.5" customHeight="1" x14ac:dyDescent="0.25">
      <c r="A17" s="4">
        <v>14</v>
      </c>
      <c r="B17" s="17" t="s">
        <v>70</v>
      </c>
      <c r="C17" s="11">
        <v>2517475</v>
      </c>
      <c r="D17" s="11">
        <v>2517475</v>
      </c>
      <c r="E17" s="12" t="s">
        <v>57</v>
      </c>
      <c r="F17" s="11">
        <v>2517475</v>
      </c>
      <c r="G17" s="15">
        <v>1825355.95</v>
      </c>
      <c r="H17" s="15">
        <v>1825355.95</v>
      </c>
      <c r="I17" s="20"/>
      <c r="J17" s="10" t="s">
        <v>68</v>
      </c>
    </row>
    <row r="18" spans="1:10" s="6" customFormat="1" ht="41.25" customHeight="1" x14ac:dyDescent="0.25">
      <c r="A18" s="4">
        <f>A17+1</f>
        <v>15</v>
      </c>
      <c r="B18" s="17" t="s">
        <v>71</v>
      </c>
      <c r="C18" s="11">
        <v>717414</v>
      </c>
      <c r="D18" s="11">
        <v>717414</v>
      </c>
      <c r="E18" s="11" t="s">
        <v>57</v>
      </c>
      <c r="F18" s="11">
        <v>717414</v>
      </c>
      <c r="G18" s="15">
        <v>568228.61</v>
      </c>
      <c r="H18" s="19">
        <v>568228.61</v>
      </c>
      <c r="I18" s="20"/>
      <c r="J18" s="10" t="s">
        <v>68</v>
      </c>
    </row>
    <row r="19" spans="1:10" s="6" customFormat="1" ht="41.25" customHeight="1" x14ac:dyDescent="0.25">
      <c r="A19" s="4">
        <v>18</v>
      </c>
      <c r="B19" s="17" t="s">
        <v>12</v>
      </c>
      <c r="C19" s="11">
        <v>918000</v>
      </c>
      <c r="D19" s="11">
        <v>918000</v>
      </c>
      <c r="E19" s="11" t="s">
        <v>54</v>
      </c>
      <c r="F19" s="11">
        <f t="shared" ref="F19:F26" si="2">C19</f>
        <v>918000</v>
      </c>
      <c r="G19" s="15">
        <v>917972.92</v>
      </c>
      <c r="H19" s="15">
        <f>G19</f>
        <v>917972.92</v>
      </c>
      <c r="I19" s="16"/>
      <c r="J19" s="10" t="s">
        <v>65</v>
      </c>
    </row>
    <row r="20" spans="1:10" s="6" customFormat="1" ht="53.25" customHeight="1" x14ac:dyDescent="0.25">
      <c r="A20" s="4">
        <f>A19+1</f>
        <v>19</v>
      </c>
      <c r="B20" s="17" t="s">
        <v>13</v>
      </c>
      <c r="C20" s="11">
        <v>1471400</v>
      </c>
      <c r="D20" s="11">
        <v>1471400</v>
      </c>
      <c r="E20" s="11" t="s">
        <v>55</v>
      </c>
      <c r="F20" s="11">
        <f t="shared" si="2"/>
        <v>1471400</v>
      </c>
      <c r="G20" s="15">
        <v>1471371.5</v>
      </c>
      <c r="H20" s="15">
        <f t="shared" ref="H20:H26" si="3">G20</f>
        <v>1471371.5</v>
      </c>
      <c r="I20" s="16"/>
      <c r="J20" s="10" t="s">
        <v>65</v>
      </c>
    </row>
    <row r="21" spans="1:10" s="6" customFormat="1" ht="52.5" customHeight="1" x14ac:dyDescent="0.25">
      <c r="A21" s="4">
        <f t="shared" ref="A21:A29" si="4">A20+1</f>
        <v>20</v>
      </c>
      <c r="B21" s="17" t="s">
        <v>14</v>
      </c>
      <c r="C21" s="11">
        <v>1030900</v>
      </c>
      <c r="D21" s="11">
        <v>1030900</v>
      </c>
      <c r="E21" s="11" t="s">
        <v>54</v>
      </c>
      <c r="F21" s="11">
        <f t="shared" si="2"/>
        <v>1030900</v>
      </c>
      <c r="G21" s="15">
        <v>1030811.12</v>
      </c>
      <c r="H21" s="15">
        <f t="shared" si="3"/>
        <v>1030811.12</v>
      </c>
      <c r="I21" s="16"/>
      <c r="J21" s="10" t="s">
        <v>65</v>
      </c>
    </row>
    <row r="22" spans="1:10" ht="42" customHeight="1" x14ac:dyDescent="0.25">
      <c r="A22" s="2" t="s">
        <v>43</v>
      </c>
      <c r="B22" s="2" t="s">
        <v>44</v>
      </c>
      <c r="C22" s="1" t="s">
        <v>45</v>
      </c>
      <c r="D22" s="1" t="s">
        <v>63</v>
      </c>
      <c r="E22" s="1" t="s">
        <v>46</v>
      </c>
      <c r="F22" s="3" t="s">
        <v>62</v>
      </c>
      <c r="G22" s="3" t="s">
        <v>47</v>
      </c>
      <c r="H22" s="2" t="s">
        <v>48</v>
      </c>
      <c r="I22" s="2" t="s">
        <v>64</v>
      </c>
      <c r="J22" s="2" t="s">
        <v>49</v>
      </c>
    </row>
    <row r="23" spans="1:10" s="6" customFormat="1" ht="33" customHeight="1" x14ac:dyDescent="0.25">
      <c r="A23" s="4">
        <f>A21+1</f>
        <v>21</v>
      </c>
      <c r="B23" s="17" t="s">
        <v>72</v>
      </c>
      <c r="C23" s="11">
        <v>1449685</v>
      </c>
      <c r="D23" s="11">
        <v>1449685</v>
      </c>
      <c r="E23" s="11" t="s">
        <v>54</v>
      </c>
      <c r="F23" s="11">
        <f t="shared" si="2"/>
        <v>1449685</v>
      </c>
      <c r="G23" s="15">
        <v>1449639.13</v>
      </c>
      <c r="H23" s="15">
        <f t="shared" si="3"/>
        <v>1449639.13</v>
      </c>
      <c r="I23" s="16"/>
      <c r="J23" s="10" t="s">
        <v>65</v>
      </c>
    </row>
    <row r="24" spans="1:10" s="6" customFormat="1" ht="33" customHeight="1" x14ac:dyDescent="0.25">
      <c r="A24" s="4">
        <f>A23+1</f>
        <v>22</v>
      </c>
      <c r="B24" s="17" t="s">
        <v>15</v>
      </c>
      <c r="C24" s="11">
        <v>180000</v>
      </c>
      <c r="D24" s="11">
        <v>180000</v>
      </c>
      <c r="E24" s="11" t="s">
        <v>53</v>
      </c>
      <c r="F24" s="11">
        <f t="shared" si="2"/>
        <v>180000</v>
      </c>
      <c r="G24" s="15">
        <v>178168.25</v>
      </c>
      <c r="H24" s="15">
        <f t="shared" si="3"/>
        <v>178168.25</v>
      </c>
      <c r="I24" s="16"/>
      <c r="J24" s="10" t="s">
        <v>65</v>
      </c>
    </row>
    <row r="25" spans="1:10" s="6" customFormat="1" ht="50.25" customHeight="1" x14ac:dyDescent="0.25">
      <c r="A25" s="4">
        <f t="shared" si="4"/>
        <v>23</v>
      </c>
      <c r="B25" s="17" t="s">
        <v>16</v>
      </c>
      <c r="C25" s="11">
        <v>238600</v>
      </c>
      <c r="D25" s="11">
        <v>238600</v>
      </c>
      <c r="E25" s="12" t="s">
        <v>54</v>
      </c>
      <c r="F25" s="11">
        <f t="shared" si="2"/>
        <v>238600</v>
      </c>
      <c r="G25" s="15">
        <v>238552.52</v>
      </c>
      <c r="H25" s="15">
        <f t="shared" si="3"/>
        <v>238552.52</v>
      </c>
      <c r="I25" s="16"/>
      <c r="J25" s="10" t="s">
        <v>65</v>
      </c>
    </row>
    <row r="26" spans="1:10" s="6" customFormat="1" ht="32.25" customHeight="1" x14ac:dyDescent="0.25">
      <c r="A26" s="4">
        <f t="shared" si="4"/>
        <v>24</v>
      </c>
      <c r="B26" s="17" t="s">
        <v>17</v>
      </c>
      <c r="C26" s="11">
        <v>245000</v>
      </c>
      <c r="D26" s="11">
        <v>245000</v>
      </c>
      <c r="E26" s="11" t="s">
        <v>54</v>
      </c>
      <c r="F26" s="11">
        <f t="shared" si="2"/>
        <v>245000</v>
      </c>
      <c r="G26" s="15">
        <v>244992.03</v>
      </c>
      <c r="H26" s="15">
        <f t="shared" si="3"/>
        <v>244992.03</v>
      </c>
      <c r="I26" s="16"/>
      <c r="J26" s="10" t="s">
        <v>65</v>
      </c>
    </row>
    <row r="27" spans="1:10" s="6" customFormat="1" ht="21" customHeight="1" x14ac:dyDescent="0.25">
      <c r="A27" s="4">
        <f t="shared" si="4"/>
        <v>25</v>
      </c>
      <c r="B27" s="17" t="s">
        <v>73</v>
      </c>
      <c r="C27" s="11">
        <v>999967</v>
      </c>
      <c r="D27" s="11">
        <v>999967</v>
      </c>
      <c r="E27" s="11" t="s">
        <v>57</v>
      </c>
      <c r="F27" s="11">
        <v>999967</v>
      </c>
      <c r="G27" s="15">
        <v>997189.31</v>
      </c>
      <c r="H27" s="19">
        <v>997189.31</v>
      </c>
      <c r="I27" s="20"/>
      <c r="J27" s="10" t="s">
        <v>68</v>
      </c>
    </row>
    <row r="28" spans="1:10" s="6" customFormat="1" ht="57" customHeight="1" x14ac:dyDescent="0.25">
      <c r="A28" s="4">
        <f t="shared" si="4"/>
        <v>26</v>
      </c>
      <c r="B28" s="17" t="s">
        <v>74</v>
      </c>
      <c r="C28" s="11">
        <v>241358</v>
      </c>
      <c r="D28" s="11">
        <v>241358</v>
      </c>
      <c r="E28" s="11" t="s">
        <v>57</v>
      </c>
      <c r="F28" s="11">
        <v>241358</v>
      </c>
      <c r="G28" s="15">
        <v>228137.81</v>
      </c>
      <c r="H28" s="19">
        <v>228137.81</v>
      </c>
      <c r="I28" s="20"/>
      <c r="J28" s="10" t="s">
        <v>68</v>
      </c>
    </row>
    <row r="29" spans="1:10" s="6" customFormat="1" ht="33.75" customHeight="1" x14ac:dyDescent="0.25">
      <c r="A29" s="4">
        <f t="shared" si="4"/>
        <v>27</v>
      </c>
      <c r="B29" s="17" t="s">
        <v>18</v>
      </c>
      <c r="C29" s="11">
        <v>1490000</v>
      </c>
      <c r="D29" s="11">
        <v>1490000</v>
      </c>
      <c r="E29" s="11" t="s">
        <v>57</v>
      </c>
      <c r="F29" s="11">
        <f>C29</f>
        <v>1490000</v>
      </c>
      <c r="G29" s="15">
        <v>1489007.33</v>
      </c>
      <c r="H29" s="15">
        <f>G29</f>
        <v>1489007.33</v>
      </c>
      <c r="I29" s="20"/>
      <c r="J29" s="10" t="s">
        <v>65</v>
      </c>
    </row>
    <row r="30" spans="1:10" s="6" customFormat="1" ht="38.25" customHeight="1" x14ac:dyDescent="0.25">
      <c r="A30" s="4">
        <v>28</v>
      </c>
      <c r="B30" s="21" t="s">
        <v>58</v>
      </c>
      <c r="C30" s="11">
        <v>21202</v>
      </c>
      <c r="D30" s="11">
        <v>21202</v>
      </c>
      <c r="E30" s="11" t="s">
        <v>57</v>
      </c>
      <c r="F30" s="11">
        <f>C30</f>
        <v>21202</v>
      </c>
      <c r="G30" s="15">
        <v>18000</v>
      </c>
      <c r="H30" s="15">
        <v>18000</v>
      </c>
      <c r="I30" s="20"/>
      <c r="J30" s="10" t="s">
        <v>65</v>
      </c>
    </row>
    <row r="31" spans="1:10" s="6" customFormat="1" ht="32.25" customHeight="1" x14ac:dyDescent="0.25">
      <c r="A31" s="4">
        <v>29</v>
      </c>
      <c r="B31" s="21" t="s">
        <v>59</v>
      </c>
      <c r="C31" s="11">
        <v>160650</v>
      </c>
      <c r="D31" s="11">
        <v>160650</v>
      </c>
      <c r="E31" s="11" t="s">
        <v>57</v>
      </c>
      <c r="F31" s="11">
        <f>C31</f>
        <v>160650</v>
      </c>
      <c r="G31" s="15">
        <v>160500</v>
      </c>
      <c r="H31" s="15">
        <v>160500</v>
      </c>
      <c r="I31" s="20"/>
      <c r="J31" s="10" t="s">
        <v>65</v>
      </c>
    </row>
    <row r="32" spans="1:10" s="6" customFormat="1" ht="36" customHeight="1" x14ac:dyDescent="0.25">
      <c r="A32" s="4">
        <v>30</v>
      </c>
      <c r="B32" s="22" t="s">
        <v>19</v>
      </c>
      <c r="C32" s="11">
        <v>194000</v>
      </c>
      <c r="D32" s="11">
        <v>194000</v>
      </c>
      <c r="E32" s="11" t="s">
        <v>57</v>
      </c>
      <c r="F32" s="11">
        <f>C32</f>
        <v>194000</v>
      </c>
      <c r="G32" s="15">
        <v>193955.52</v>
      </c>
      <c r="H32" s="15">
        <f>G32</f>
        <v>193955.52</v>
      </c>
      <c r="I32" s="20"/>
      <c r="J32" s="10" t="s">
        <v>65</v>
      </c>
    </row>
    <row r="33" spans="1:10" s="6" customFormat="1" ht="42.75" customHeight="1" x14ac:dyDescent="0.25">
      <c r="A33" s="4">
        <f>A32+1</f>
        <v>31</v>
      </c>
      <c r="B33" s="22" t="s">
        <v>20</v>
      </c>
      <c r="C33" s="11">
        <v>595000</v>
      </c>
      <c r="D33" s="11">
        <v>595000</v>
      </c>
      <c r="E33" s="11" t="s">
        <v>57</v>
      </c>
      <c r="F33" s="11">
        <f>C33</f>
        <v>595000</v>
      </c>
      <c r="G33" s="15">
        <v>582954.17000000004</v>
      </c>
      <c r="H33" s="4">
        <v>582954.17000000004</v>
      </c>
      <c r="I33" s="20"/>
      <c r="J33" s="10" t="s">
        <v>65</v>
      </c>
    </row>
    <row r="34" spans="1:10" s="6" customFormat="1" ht="43.5" customHeight="1" x14ac:dyDescent="0.25">
      <c r="A34" s="4">
        <f>A33+1</f>
        <v>32</v>
      </c>
      <c r="B34" s="22" t="s">
        <v>75</v>
      </c>
      <c r="C34" s="11">
        <v>122370</v>
      </c>
      <c r="D34" s="11">
        <v>122370</v>
      </c>
      <c r="E34" s="11" t="s">
        <v>50</v>
      </c>
      <c r="F34" s="11">
        <v>122370</v>
      </c>
      <c r="G34" s="15">
        <v>3816.72</v>
      </c>
      <c r="H34" s="15">
        <v>3816.72</v>
      </c>
      <c r="I34" s="16"/>
      <c r="J34" s="10" t="s">
        <v>69</v>
      </c>
    </row>
    <row r="35" spans="1:10" s="6" customFormat="1" ht="42.75" customHeight="1" x14ac:dyDescent="0.25">
      <c r="A35" s="4">
        <v>33</v>
      </c>
      <c r="B35" s="23" t="s">
        <v>76</v>
      </c>
      <c r="C35" s="4">
        <v>725000</v>
      </c>
      <c r="D35" s="4">
        <v>725000</v>
      </c>
      <c r="E35" s="4" t="s">
        <v>57</v>
      </c>
      <c r="F35" s="4">
        <v>725000</v>
      </c>
      <c r="G35" s="4">
        <v>0</v>
      </c>
      <c r="H35" s="4">
        <v>0</v>
      </c>
      <c r="I35" s="4"/>
      <c r="J35" s="13" t="s">
        <v>66</v>
      </c>
    </row>
    <row r="36" spans="1:10" s="6" customFormat="1" ht="33" customHeight="1" x14ac:dyDescent="0.25">
      <c r="A36" s="4">
        <v>34</v>
      </c>
      <c r="B36" s="17" t="s">
        <v>21</v>
      </c>
      <c r="C36" s="24">
        <v>550000</v>
      </c>
      <c r="D36" s="24">
        <v>550000</v>
      </c>
      <c r="E36" s="11" t="s">
        <v>51</v>
      </c>
      <c r="F36" s="11">
        <f t="shared" ref="F36:F59" si="5">C36</f>
        <v>550000</v>
      </c>
      <c r="G36" s="15">
        <f>1185.03+374753+173779.21</f>
        <v>549717.24</v>
      </c>
      <c r="H36" s="15">
        <f>G36</f>
        <v>549717.24</v>
      </c>
      <c r="I36" s="16"/>
      <c r="J36" s="10" t="s">
        <v>65</v>
      </c>
    </row>
    <row r="37" spans="1:10" s="6" customFormat="1" ht="30.75" customHeight="1" x14ac:dyDescent="0.25">
      <c r="A37" s="4">
        <f>A36+1</f>
        <v>35</v>
      </c>
      <c r="B37" s="17" t="s">
        <v>22</v>
      </c>
      <c r="C37" s="24">
        <v>300000</v>
      </c>
      <c r="D37" s="24">
        <v>300000</v>
      </c>
      <c r="E37" s="11" t="s">
        <v>51</v>
      </c>
      <c r="F37" s="11">
        <f t="shared" si="5"/>
        <v>300000</v>
      </c>
      <c r="G37" s="15">
        <f>204894+94985.86</f>
        <v>299879.86</v>
      </c>
      <c r="H37" s="15">
        <f t="shared" ref="H37:H50" si="6">G37</f>
        <v>299879.86</v>
      </c>
      <c r="I37" s="16"/>
      <c r="J37" s="10" t="s">
        <v>65</v>
      </c>
    </row>
    <row r="38" spans="1:10" ht="42" customHeight="1" x14ac:dyDescent="0.25">
      <c r="A38" s="2" t="s">
        <v>43</v>
      </c>
      <c r="B38" s="2" t="s">
        <v>44</v>
      </c>
      <c r="C38" s="1" t="s">
        <v>45</v>
      </c>
      <c r="D38" s="1" t="s">
        <v>63</v>
      </c>
      <c r="E38" s="1" t="s">
        <v>46</v>
      </c>
      <c r="F38" s="3" t="s">
        <v>62</v>
      </c>
      <c r="G38" s="3" t="s">
        <v>47</v>
      </c>
      <c r="H38" s="2" t="s">
        <v>48</v>
      </c>
      <c r="I38" s="2" t="s">
        <v>64</v>
      </c>
      <c r="J38" s="2" t="s">
        <v>49</v>
      </c>
    </row>
    <row r="39" spans="1:10" s="6" customFormat="1" ht="33" customHeight="1" x14ac:dyDescent="0.25">
      <c r="A39" s="4">
        <f>A37+1</f>
        <v>36</v>
      </c>
      <c r="B39" s="17" t="s">
        <v>23</v>
      </c>
      <c r="C39" s="24">
        <v>300000</v>
      </c>
      <c r="D39" s="24">
        <v>300000</v>
      </c>
      <c r="E39" s="11" t="s">
        <v>54</v>
      </c>
      <c r="F39" s="11">
        <f>C39</f>
        <v>300000</v>
      </c>
      <c r="G39" s="15">
        <v>298938.3</v>
      </c>
      <c r="H39" s="15">
        <f>G39</f>
        <v>298938.3</v>
      </c>
      <c r="I39" s="16"/>
      <c r="J39" s="10" t="s">
        <v>65</v>
      </c>
    </row>
    <row r="40" spans="1:10" s="6" customFormat="1" ht="30.75" customHeight="1" x14ac:dyDescent="0.25">
      <c r="A40" s="4">
        <f>A39+1</f>
        <v>37</v>
      </c>
      <c r="B40" s="17" t="s">
        <v>24</v>
      </c>
      <c r="C40" s="24">
        <v>300000</v>
      </c>
      <c r="D40" s="24">
        <v>300000</v>
      </c>
      <c r="E40" s="11" t="s">
        <v>53</v>
      </c>
      <c r="F40" s="11">
        <f t="shared" si="5"/>
        <v>300000</v>
      </c>
      <c r="G40" s="15">
        <v>298898.59999999998</v>
      </c>
      <c r="H40" s="15">
        <f t="shared" si="6"/>
        <v>298898.59999999998</v>
      </c>
      <c r="I40" s="16"/>
      <c r="J40" s="10" t="s">
        <v>65</v>
      </c>
    </row>
    <row r="41" spans="1:10" s="6" customFormat="1" ht="36.75" customHeight="1" x14ac:dyDescent="0.25">
      <c r="A41" s="4">
        <f t="shared" ref="A41:A59" si="7">A40+1</f>
        <v>38</v>
      </c>
      <c r="B41" s="17" t="s">
        <v>25</v>
      </c>
      <c r="C41" s="24">
        <v>300000</v>
      </c>
      <c r="D41" s="24">
        <v>300000</v>
      </c>
      <c r="E41" s="11" t="s">
        <v>56</v>
      </c>
      <c r="F41" s="11">
        <f t="shared" si="5"/>
        <v>300000</v>
      </c>
      <c r="G41" s="15">
        <f>204884+95014.94</f>
        <v>299898.94</v>
      </c>
      <c r="H41" s="15">
        <f t="shared" si="6"/>
        <v>299898.94</v>
      </c>
      <c r="I41" s="16"/>
      <c r="J41" s="10" t="s">
        <v>65</v>
      </c>
    </row>
    <row r="42" spans="1:10" s="6" customFormat="1" ht="33.75" customHeight="1" x14ac:dyDescent="0.25">
      <c r="A42" s="4">
        <f t="shared" si="7"/>
        <v>39</v>
      </c>
      <c r="B42" s="17" t="s">
        <v>26</v>
      </c>
      <c r="C42" s="24">
        <v>300000</v>
      </c>
      <c r="D42" s="24">
        <v>300000</v>
      </c>
      <c r="E42" s="11" t="s">
        <v>54</v>
      </c>
      <c r="F42" s="11">
        <f t="shared" si="5"/>
        <v>300000</v>
      </c>
      <c r="G42" s="15">
        <v>298965.53000000003</v>
      </c>
      <c r="H42" s="15">
        <f t="shared" si="6"/>
        <v>298965.53000000003</v>
      </c>
      <c r="I42" s="16"/>
      <c r="J42" s="10" t="s">
        <v>65</v>
      </c>
    </row>
    <row r="43" spans="1:10" s="6" customFormat="1" ht="30.75" customHeight="1" x14ac:dyDescent="0.25">
      <c r="A43" s="4">
        <f t="shared" si="7"/>
        <v>40</v>
      </c>
      <c r="B43" s="17" t="s">
        <v>27</v>
      </c>
      <c r="C43" s="24">
        <v>300000</v>
      </c>
      <c r="D43" s="24">
        <v>300000</v>
      </c>
      <c r="E43" s="11" t="s">
        <v>53</v>
      </c>
      <c r="F43" s="11">
        <f t="shared" si="5"/>
        <v>300000</v>
      </c>
      <c r="G43" s="15">
        <v>298925.21000000002</v>
      </c>
      <c r="H43" s="15">
        <f t="shared" si="6"/>
        <v>298925.21000000002</v>
      </c>
      <c r="I43" s="16"/>
      <c r="J43" s="10" t="s">
        <v>65</v>
      </c>
    </row>
    <row r="44" spans="1:10" s="6" customFormat="1" ht="28.5" customHeight="1" x14ac:dyDescent="0.25">
      <c r="A44" s="4">
        <f t="shared" si="7"/>
        <v>41</v>
      </c>
      <c r="B44" s="17" t="s">
        <v>28</v>
      </c>
      <c r="C44" s="24">
        <v>394500</v>
      </c>
      <c r="D44" s="24">
        <v>394500</v>
      </c>
      <c r="E44" s="11" t="s">
        <v>52</v>
      </c>
      <c r="F44" s="11">
        <f t="shared" si="5"/>
        <v>394500</v>
      </c>
      <c r="G44" s="15">
        <v>393575.67</v>
      </c>
      <c r="H44" s="15">
        <f t="shared" si="6"/>
        <v>393575.67</v>
      </c>
      <c r="I44" s="16"/>
      <c r="J44" s="10" t="s">
        <v>65</v>
      </c>
    </row>
    <row r="45" spans="1:10" s="6" customFormat="1" ht="35.25" customHeight="1" x14ac:dyDescent="0.25">
      <c r="A45" s="4">
        <f t="shared" si="7"/>
        <v>42</v>
      </c>
      <c r="B45" s="17" t="s">
        <v>29</v>
      </c>
      <c r="C45" s="24">
        <v>445000</v>
      </c>
      <c r="D45" s="24">
        <v>445000</v>
      </c>
      <c r="E45" s="11" t="s">
        <v>56</v>
      </c>
      <c r="F45" s="11">
        <f t="shared" si="5"/>
        <v>445000</v>
      </c>
      <c r="G45" s="15">
        <f>303998+140961.96</f>
        <v>444959.95999999996</v>
      </c>
      <c r="H45" s="15">
        <f t="shared" si="6"/>
        <v>444959.95999999996</v>
      </c>
      <c r="I45" s="16"/>
      <c r="J45" s="10" t="s">
        <v>65</v>
      </c>
    </row>
    <row r="46" spans="1:10" s="6" customFormat="1" ht="32.25" customHeight="1" x14ac:dyDescent="0.25">
      <c r="A46" s="4">
        <f t="shared" si="7"/>
        <v>43</v>
      </c>
      <c r="B46" s="17" t="s">
        <v>30</v>
      </c>
      <c r="C46" s="24">
        <v>300000</v>
      </c>
      <c r="D46" s="24">
        <v>300000</v>
      </c>
      <c r="E46" s="11" t="s">
        <v>53</v>
      </c>
      <c r="F46" s="11">
        <f t="shared" si="5"/>
        <v>300000</v>
      </c>
      <c r="G46" s="15">
        <v>298743.90000000002</v>
      </c>
      <c r="H46" s="15">
        <f>G46</f>
        <v>298743.90000000002</v>
      </c>
      <c r="I46" s="16"/>
      <c r="J46" s="10" t="s">
        <v>65</v>
      </c>
    </row>
    <row r="47" spans="1:10" s="6" customFormat="1" ht="31.5" customHeight="1" x14ac:dyDescent="0.25">
      <c r="A47" s="4">
        <f t="shared" si="7"/>
        <v>44</v>
      </c>
      <c r="B47" s="17" t="s">
        <v>31</v>
      </c>
      <c r="C47" s="24">
        <v>300000</v>
      </c>
      <c r="D47" s="24">
        <v>300000</v>
      </c>
      <c r="E47" s="11" t="s">
        <v>53</v>
      </c>
      <c r="F47" s="11">
        <f t="shared" si="5"/>
        <v>300000</v>
      </c>
      <c r="G47" s="15">
        <v>298792.87</v>
      </c>
      <c r="H47" s="15">
        <f t="shared" si="6"/>
        <v>298792.87</v>
      </c>
      <c r="I47" s="16"/>
      <c r="J47" s="10" t="s">
        <v>65</v>
      </c>
    </row>
    <row r="48" spans="1:10" s="6" customFormat="1" ht="31.5" customHeight="1" x14ac:dyDescent="0.25">
      <c r="A48" s="4">
        <f t="shared" si="7"/>
        <v>45</v>
      </c>
      <c r="B48" s="17" t="s">
        <v>32</v>
      </c>
      <c r="C48" s="24">
        <v>1476800</v>
      </c>
      <c r="D48" s="24">
        <v>1476800</v>
      </c>
      <c r="E48" s="11" t="s">
        <v>51</v>
      </c>
      <c r="F48" s="11">
        <f t="shared" si="5"/>
        <v>1476800</v>
      </c>
      <c r="G48" s="15">
        <f>1200+1008106+1766.1+465652.56</f>
        <v>1476724.66</v>
      </c>
      <c r="H48" s="15">
        <f t="shared" si="6"/>
        <v>1476724.66</v>
      </c>
      <c r="I48" s="16"/>
      <c r="J48" s="10" t="s">
        <v>65</v>
      </c>
    </row>
    <row r="49" spans="1:11" s="6" customFormat="1" ht="30.75" customHeight="1" x14ac:dyDescent="0.25">
      <c r="A49" s="4">
        <f t="shared" si="7"/>
        <v>46</v>
      </c>
      <c r="B49" s="17" t="s">
        <v>33</v>
      </c>
      <c r="C49" s="24">
        <v>1477400</v>
      </c>
      <c r="D49" s="24">
        <v>1477400</v>
      </c>
      <c r="E49" s="11" t="s">
        <v>56</v>
      </c>
      <c r="F49" s="11">
        <f t="shared" si="5"/>
        <v>1477400</v>
      </c>
      <c r="G49" s="15">
        <f>1200+1007668+1769.25+466744.54</f>
        <v>1477381.79</v>
      </c>
      <c r="H49" s="15">
        <f t="shared" si="6"/>
        <v>1477381.79</v>
      </c>
      <c r="I49" s="16"/>
      <c r="J49" s="10" t="s">
        <v>65</v>
      </c>
    </row>
    <row r="50" spans="1:11" s="6" customFormat="1" ht="31.5" customHeight="1" x14ac:dyDescent="0.25">
      <c r="A50" s="4">
        <f t="shared" si="7"/>
        <v>47</v>
      </c>
      <c r="B50" s="17" t="s">
        <v>34</v>
      </c>
      <c r="C50" s="24">
        <v>1079399</v>
      </c>
      <c r="D50" s="24">
        <v>1079399</v>
      </c>
      <c r="E50" s="11" t="s">
        <v>53</v>
      </c>
      <c r="F50" s="11">
        <f t="shared" si="5"/>
        <v>1079399</v>
      </c>
      <c r="G50" s="15">
        <v>1078447.46</v>
      </c>
      <c r="H50" s="15">
        <f t="shared" si="6"/>
        <v>1078447.46</v>
      </c>
      <c r="I50" s="16"/>
      <c r="J50" s="10" t="s">
        <v>65</v>
      </c>
    </row>
    <row r="51" spans="1:11" s="6" customFormat="1" ht="30" customHeight="1" x14ac:dyDescent="0.25">
      <c r="A51" s="4">
        <f t="shared" si="7"/>
        <v>48</v>
      </c>
      <c r="B51" s="17" t="s">
        <v>35</v>
      </c>
      <c r="C51" s="24">
        <v>300000</v>
      </c>
      <c r="D51" s="24">
        <v>300000</v>
      </c>
      <c r="E51" s="11" t="s">
        <v>55</v>
      </c>
      <c r="F51" s="11">
        <f t="shared" si="5"/>
        <v>300000</v>
      </c>
      <c r="G51" s="15">
        <v>298322.96999999997</v>
      </c>
      <c r="H51" s="15">
        <v>298322.96999999997</v>
      </c>
      <c r="I51" s="16"/>
      <c r="J51" s="10" t="s">
        <v>65</v>
      </c>
    </row>
    <row r="52" spans="1:11" s="6" customFormat="1" ht="27" customHeight="1" x14ac:dyDescent="0.25">
      <c r="A52" s="4">
        <f t="shared" si="7"/>
        <v>49</v>
      </c>
      <c r="B52" s="17" t="s">
        <v>36</v>
      </c>
      <c r="C52" s="24">
        <v>1477000</v>
      </c>
      <c r="D52" s="24">
        <v>1477000</v>
      </c>
      <c r="E52" s="11" t="s">
        <v>56</v>
      </c>
      <c r="F52" s="11">
        <f t="shared" si="5"/>
        <v>1477000</v>
      </c>
      <c r="G52" s="15">
        <f>1009348+467606.41</f>
        <v>1476954.41</v>
      </c>
      <c r="H52" s="15">
        <f>G52</f>
        <v>1476954.41</v>
      </c>
      <c r="I52" s="16"/>
      <c r="J52" s="10" t="s">
        <v>65</v>
      </c>
    </row>
    <row r="53" spans="1:11" s="6" customFormat="1" ht="33" customHeight="1" x14ac:dyDescent="0.25">
      <c r="A53" s="4">
        <f t="shared" si="7"/>
        <v>50</v>
      </c>
      <c r="B53" s="17" t="s">
        <v>37</v>
      </c>
      <c r="C53" s="24">
        <v>694000</v>
      </c>
      <c r="D53" s="24">
        <v>694000</v>
      </c>
      <c r="E53" s="11" t="s">
        <v>56</v>
      </c>
      <c r="F53" s="11">
        <f t="shared" si="5"/>
        <v>694000</v>
      </c>
      <c r="G53" s="15">
        <f>474976+219013.56</f>
        <v>693989.56</v>
      </c>
      <c r="H53" s="15">
        <f t="shared" ref="H53:H54" si="8">G53</f>
        <v>693989.56</v>
      </c>
      <c r="I53" s="16"/>
      <c r="J53" s="10" t="s">
        <v>65</v>
      </c>
    </row>
    <row r="54" spans="1:11" s="6" customFormat="1" ht="32.25" customHeight="1" x14ac:dyDescent="0.25">
      <c r="A54" s="4">
        <f t="shared" si="7"/>
        <v>51</v>
      </c>
      <c r="B54" s="17" t="s">
        <v>38</v>
      </c>
      <c r="C54" s="24">
        <v>365300</v>
      </c>
      <c r="D54" s="24">
        <v>365300</v>
      </c>
      <c r="E54" s="11" t="s">
        <v>53</v>
      </c>
      <c r="F54" s="11">
        <f t="shared" si="5"/>
        <v>365300</v>
      </c>
      <c r="G54" s="15">
        <v>365243.14</v>
      </c>
      <c r="H54" s="15">
        <f t="shared" si="8"/>
        <v>365243.14</v>
      </c>
      <c r="I54" s="16"/>
      <c r="J54" s="10" t="s">
        <v>65</v>
      </c>
    </row>
    <row r="55" spans="1:11" s="6" customFormat="1" ht="31.5" customHeight="1" x14ac:dyDescent="0.25">
      <c r="A55" s="4">
        <f t="shared" si="7"/>
        <v>52</v>
      </c>
      <c r="B55" s="17" t="s">
        <v>39</v>
      </c>
      <c r="C55" s="24">
        <v>1440327</v>
      </c>
      <c r="D55" s="24">
        <v>1440327</v>
      </c>
      <c r="E55" s="11" t="s">
        <v>54</v>
      </c>
      <c r="F55" s="11">
        <f t="shared" si="5"/>
        <v>1440327</v>
      </c>
      <c r="G55" s="15">
        <v>1439229.86</v>
      </c>
      <c r="H55" s="15">
        <f>G55</f>
        <v>1439229.86</v>
      </c>
      <c r="I55" s="16"/>
      <c r="J55" s="10" t="s">
        <v>65</v>
      </c>
    </row>
    <row r="56" spans="1:11" ht="42" customHeight="1" x14ac:dyDescent="0.25">
      <c r="A56" s="2" t="s">
        <v>43</v>
      </c>
      <c r="B56" s="2" t="s">
        <v>44</v>
      </c>
      <c r="C56" s="1" t="s">
        <v>45</v>
      </c>
      <c r="D56" s="1" t="s">
        <v>63</v>
      </c>
      <c r="E56" s="1" t="s">
        <v>46</v>
      </c>
      <c r="F56" s="3" t="s">
        <v>62</v>
      </c>
      <c r="G56" s="3" t="s">
        <v>47</v>
      </c>
      <c r="H56" s="2" t="s">
        <v>48</v>
      </c>
      <c r="I56" s="2" t="s">
        <v>64</v>
      </c>
      <c r="J56" s="2" t="s">
        <v>49</v>
      </c>
    </row>
    <row r="57" spans="1:11" s="6" customFormat="1" ht="28.5" customHeight="1" x14ac:dyDescent="0.25">
      <c r="A57" s="4">
        <f>A55+1</f>
        <v>53</v>
      </c>
      <c r="B57" s="17" t="s">
        <v>40</v>
      </c>
      <c r="C57" s="24">
        <v>1344545</v>
      </c>
      <c r="D57" s="24">
        <v>1344545</v>
      </c>
      <c r="E57" s="11" t="s">
        <v>54</v>
      </c>
      <c r="F57" s="11">
        <f>C57</f>
        <v>1344545</v>
      </c>
      <c r="G57" s="15">
        <v>1343497.79</v>
      </c>
      <c r="H57" s="15">
        <f>G57</f>
        <v>1343497.79</v>
      </c>
      <c r="I57" s="16"/>
      <c r="J57" s="10" t="s">
        <v>65</v>
      </c>
    </row>
    <row r="58" spans="1:11" s="6" customFormat="1" ht="33" customHeight="1" x14ac:dyDescent="0.25">
      <c r="A58" s="4">
        <f>A57+1</f>
        <v>54</v>
      </c>
      <c r="B58" s="17" t="s">
        <v>41</v>
      </c>
      <c r="C58" s="24">
        <v>604800</v>
      </c>
      <c r="D58" s="24">
        <v>604800</v>
      </c>
      <c r="E58" s="11" t="s">
        <v>53</v>
      </c>
      <c r="F58" s="11">
        <f t="shared" si="5"/>
        <v>604800</v>
      </c>
      <c r="G58" s="15">
        <v>604314.89</v>
      </c>
      <c r="H58" s="15">
        <f>G58</f>
        <v>604314.89</v>
      </c>
      <c r="I58" s="16"/>
      <c r="J58" s="10" t="s">
        <v>65</v>
      </c>
    </row>
    <row r="59" spans="1:11" ht="30.75" customHeight="1" x14ac:dyDescent="0.25">
      <c r="A59" s="4">
        <f t="shared" si="7"/>
        <v>55</v>
      </c>
      <c r="B59" s="17" t="s">
        <v>42</v>
      </c>
      <c r="C59" s="4">
        <v>422300</v>
      </c>
      <c r="D59" s="4">
        <v>422300</v>
      </c>
      <c r="E59" s="4" t="s">
        <v>53</v>
      </c>
      <c r="F59" s="11">
        <f t="shared" si="5"/>
        <v>422300</v>
      </c>
      <c r="G59" s="15">
        <v>421923.81</v>
      </c>
      <c r="H59" s="15">
        <f>G59</f>
        <v>421923.81</v>
      </c>
      <c r="I59" s="16"/>
      <c r="J59" s="10" t="s">
        <v>65</v>
      </c>
    </row>
    <row r="60" spans="1:11" ht="22.5" customHeight="1" x14ac:dyDescent="0.25">
      <c r="A60" s="25"/>
      <c r="B60" s="26"/>
      <c r="C60" s="12">
        <f>SUM(C3:C59)</f>
        <v>36431448</v>
      </c>
      <c r="D60" s="12">
        <f>SUM(D3:D59)</f>
        <v>36431448</v>
      </c>
      <c r="E60" s="12"/>
      <c r="F60" s="12">
        <f>SUM(F3:F59)</f>
        <v>36431448</v>
      </c>
      <c r="G60" s="16">
        <f>SUM(G3:G59)</f>
        <v>28903435.899999999</v>
      </c>
      <c r="H60" s="16">
        <f>SUM(H3:H59)</f>
        <v>28903435.899999999</v>
      </c>
      <c r="I60" s="26"/>
      <c r="J60" s="26"/>
      <c r="K60" s="7"/>
    </row>
    <row r="61" spans="1:11" ht="48.75" customHeight="1" x14ac:dyDescent="0.25">
      <c r="A61" s="7"/>
      <c r="B61" s="7"/>
      <c r="C61" s="7"/>
      <c r="D61" s="7"/>
      <c r="E61" s="7"/>
      <c r="F61" s="7"/>
      <c r="G61" s="8"/>
      <c r="H61" s="7"/>
      <c r="I61" s="7"/>
      <c r="J61" s="7"/>
    </row>
    <row r="62" spans="1:11" ht="48.75" customHeight="1" x14ac:dyDescent="0.25">
      <c r="B62" s="27" t="s">
        <v>77</v>
      </c>
      <c r="C62" s="27"/>
      <c r="D62" s="27"/>
      <c r="E62" s="27"/>
      <c r="F62" s="27"/>
      <c r="G62" s="27"/>
      <c r="H62" s="27"/>
      <c r="I62" s="27"/>
      <c r="J62" s="28"/>
    </row>
  </sheetData>
  <mergeCells count="1">
    <mergeCell ref="B62:I62"/>
  </mergeCells>
  <pageMargins left="0" right="0" top="0" bottom="0" header="0" footer="0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2018-01-30T12:14:13Z</cp:lastPrinted>
  <dcterms:created xsi:type="dcterms:W3CDTF">2016-07-02T06:09:51Z</dcterms:created>
  <dcterms:modified xsi:type="dcterms:W3CDTF">2018-01-30T12:18:28Z</dcterms:modified>
</cp:coreProperties>
</file>