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245" activeTab="1"/>
  </bookViews>
  <sheets>
    <sheet name="раздел 6" sheetId="1" r:id="rId1"/>
    <sheet name="раздел 9" sheetId="2" r:id="rId2"/>
  </sheets>
  <calcPr calcId="162913"/>
</workbook>
</file>

<file path=xl/calcChain.xml><?xml version="1.0" encoding="utf-8"?>
<calcChain xmlns="http://schemas.openxmlformats.org/spreadsheetml/2006/main">
  <c r="M82" i="1" l="1"/>
  <c r="K82" i="1"/>
  <c r="L82" i="1"/>
  <c r="A81" i="1"/>
  <c r="M81" i="1"/>
  <c r="A6" i="1" l="1"/>
  <c r="M5" i="1"/>
  <c r="L75" i="1"/>
  <c r="L73" i="1"/>
  <c r="M59" i="1"/>
  <c r="L80" i="1" l="1"/>
  <c r="L74" i="1"/>
  <c r="L72" i="1"/>
  <c r="L71" i="1"/>
  <c r="L70" i="1"/>
  <c r="L59" i="1" l="1"/>
  <c r="L57" i="1"/>
  <c r="M57" i="1" s="1"/>
  <c r="L55" i="1"/>
  <c r="K79" i="1"/>
  <c r="K69" i="1"/>
  <c r="K68" i="1"/>
  <c r="K58" i="1"/>
  <c r="M55" i="1" l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M48" i="1"/>
  <c r="M46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7" i="1"/>
  <c r="L29" i="1"/>
  <c r="L30" i="1"/>
  <c r="L31" i="1"/>
  <c r="L32" i="1"/>
  <c r="L33" i="1"/>
  <c r="L34" i="1"/>
  <c r="L28" i="1"/>
  <c r="L35" i="1"/>
  <c r="M6" i="1" l="1"/>
  <c r="D16" i="2" l="1"/>
  <c r="D14" i="2"/>
  <c r="K78" i="1" l="1"/>
  <c r="K61" i="1" l="1"/>
  <c r="L63" i="1"/>
  <c r="L67" i="1"/>
  <c r="L54" i="1"/>
  <c r="M77" i="1" l="1"/>
  <c r="D22" i="2" l="1"/>
  <c r="L66" i="1" l="1"/>
  <c r="L64" i="1"/>
  <c r="L50" i="1"/>
  <c r="L51" i="1"/>
  <c r="L37" i="1"/>
  <c r="L38" i="1"/>
  <c r="L39" i="1"/>
  <c r="L41" i="1"/>
  <c r="L43" i="1"/>
  <c r="L36" i="1"/>
  <c r="K65" i="1" l="1"/>
  <c r="K54" i="1"/>
  <c r="A37" i="1" l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50" i="1" s="1"/>
  <c r="A51" i="1" l="1"/>
  <c r="A52" i="1" s="1"/>
  <c r="A54" i="1" s="1"/>
  <c r="A55" i="1" l="1"/>
  <c r="A57" i="1" l="1"/>
  <c r="A58" i="1" l="1"/>
  <c r="A59" i="1" l="1"/>
  <c r="A61" i="1" s="1"/>
  <c r="A63" i="1" s="1"/>
  <c r="A64" i="1" s="1"/>
  <c r="A65" i="1" s="1"/>
  <c r="A78" i="1" l="1"/>
  <c r="A79" i="1" s="1"/>
  <c r="A80" i="1" s="1"/>
  <c r="A66" i="1"/>
  <c r="A67" i="1" s="1"/>
  <c r="A68" i="1" s="1"/>
  <c r="A69" i="1" s="1"/>
  <c r="A70" i="1" s="1"/>
  <c r="A71" i="1" s="1"/>
  <c r="A72" i="1" s="1"/>
  <c r="A73" i="1" s="1"/>
  <c r="A74" i="1" s="1"/>
  <c r="A75" i="1" s="1"/>
  <c r="A77" i="1" s="1"/>
</calcChain>
</file>

<file path=xl/sharedStrings.xml><?xml version="1.0" encoding="utf-8"?>
<sst xmlns="http://schemas.openxmlformats.org/spreadsheetml/2006/main" count="584" uniqueCount="214">
  <si>
    <t xml:space="preserve">6. НАПРЯМИ ДІЯЛЬНОСТІ, ЗАВДАННЯ ТА ЗАХОДИ ПРОГРАМИ </t>
  </si>
  <si>
    <t xml:space="preserve">Найменування заходу </t>
  </si>
  <si>
    <t>Буд.</t>
  </si>
  <si>
    <t>Рек.</t>
  </si>
  <si>
    <t>К/р</t>
  </si>
  <si>
    <t>Інше</t>
  </si>
  <si>
    <t>Енерго- збер.</t>
  </si>
  <si>
    <t>Джерела фінансування</t>
  </si>
  <si>
    <t>державний бюджет</t>
  </si>
  <si>
    <t>місцевий бюджет</t>
  </si>
  <si>
    <t>Планові обсяги, тис.грн.</t>
  </si>
  <si>
    <t>Очікувані результати</t>
  </si>
  <si>
    <t xml:space="preserve">Заходи </t>
  </si>
  <si>
    <t>№ з/р</t>
  </si>
  <si>
    <t>Безпека дорожнього руху:</t>
  </si>
  <si>
    <t>Безп.дор. руху</t>
  </si>
  <si>
    <t>Відділ освіти</t>
  </si>
  <si>
    <t xml:space="preserve"> +</t>
  </si>
  <si>
    <t xml:space="preserve"> + </t>
  </si>
  <si>
    <t>Відділ молоді та спорту</t>
  </si>
  <si>
    <t>Проек-туван-ня</t>
  </si>
  <si>
    <t>Одиниця виміру</t>
  </si>
  <si>
    <t>9. Очікувані кінцеві результати виконання програми, визначення ефективності.</t>
  </si>
  <si>
    <t>капітальний ремонт внутріквартальних доріг;</t>
  </si>
  <si>
    <t>капітальний ремонт тротуарів;</t>
  </si>
  <si>
    <t>капітальний ремонт доріг;</t>
  </si>
  <si>
    <t>розмітка доріг</t>
  </si>
  <si>
    <t>тис.грн.</t>
  </si>
  <si>
    <t>Найменування завдання</t>
  </si>
  <si>
    <t>Найменування показника</t>
  </si>
  <si>
    <t>Значення показника</t>
  </si>
  <si>
    <t xml:space="preserve"> - вартість улаштованого асфальтового покриття</t>
  </si>
  <si>
    <t xml:space="preserve"> - вартість улаштованого покриття з керамічної плитки</t>
  </si>
  <si>
    <t>ПОКАЗНИК ВИТРАТ</t>
  </si>
  <si>
    <t xml:space="preserve"> - вартість розробки проектної документації</t>
  </si>
  <si>
    <t>капітальний ремонт асфальтового покриття</t>
  </si>
  <si>
    <t>ПОКАЗНИК ПРОДУКТУ</t>
  </si>
  <si>
    <t xml:space="preserve"> - кількість улаштованого асфальтового покриття</t>
  </si>
  <si>
    <t xml:space="preserve"> - кількість улаштованого покриття з керамічної плитки</t>
  </si>
  <si>
    <t xml:space="preserve"> - кількість відремонтованих приміщень</t>
  </si>
  <si>
    <t xml:space="preserve"> - кількість розроблених проектів</t>
  </si>
  <si>
    <t>м2</t>
  </si>
  <si>
    <t>м</t>
  </si>
  <si>
    <t>шт.</t>
  </si>
  <si>
    <t>ПОКАЗНИК ЕФЕКТИВНОСТІ</t>
  </si>
  <si>
    <t>грн.</t>
  </si>
  <si>
    <t>ПОКАЗНИК ЯКОСТІ</t>
  </si>
  <si>
    <t>Забезпечення безпеки дорожнього руху</t>
  </si>
  <si>
    <t>%</t>
  </si>
  <si>
    <t xml:space="preserve"> - вартість нанесеної дорожньої розмітки</t>
  </si>
  <si>
    <t xml:space="preserve"> - кількість нанесеної дорожньої розмітки</t>
  </si>
  <si>
    <t xml:space="preserve"> - вартість улаштування асфальтового покриття 1 м2</t>
  </si>
  <si>
    <t xml:space="preserve"> - вартість улаштування покриття з керамічної плитки 1м2</t>
  </si>
  <si>
    <t xml:space="preserve"> - вартість нанесення дорожньої розмітки 1м2</t>
  </si>
  <si>
    <t>+</t>
  </si>
  <si>
    <t>Капітальний ремонт дороги по вул.Федоренка в м.Сєвєродонецьк</t>
  </si>
  <si>
    <t>Капітальний ремонт дороги по пер.Лісовий в м.Сєвєродонецьк</t>
  </si>
  <si>
    <t>Капітальний ремонт дороги по вул.Синецька в м.Сєвєродонецьк</t>
  </si>
  <si>
    <t>Комплексна забудова території 84 мікрорайону м.Сєвєродонецька</t>
  </si>
  <si>
    <t>Будівництво багатоквартирних житлових будинків, за адресою: Луганська область, м.Сєвєродонецьк, 80 мікрорайон"</t>
  </si>
  <si>
    <t xml:space="preserve">Капітальний ремонт тротуару по Бульвару Дружби Народів </t>
  </si>
  <si>
    <t>Капітальний ремонт дороги по ш.Будівельників в м.Сєвєродонецьк</t>
  </si>
  <si>
    <t>Капітальний ремонт дороги по пр.Гвардійський в м.Сєвєродонецьк</t>
  </si>
  <si>
    <t>Капітальний ремонт дороги по вул.Донецька в м.Сєвєродонецьк</t>
  </si>
  <si>
    <t>Капітальний ремонт дороги по вул.Об"їзна в м.Сєвєродонецьк</t>
  </si>
  <si>
    <t>Капітальний ремонт дороги по вул.Автомобільна в м.Сєвєродонецьк</t>
  </si>
  <si>
    <t>Реконструкція КДНЗ (ясла-садок) комбінованого типу № 24 "Сніжинка" за адресою: м.Сєвєродонецьк, вул.Енергетиків, 15</t>
  </si>
  <si>
    <t>Реконструкція будівлі комунального дошкільного навчального закладу (ясла-садок) загального розвитку № 45 "Джерельце" Сєвєродонецької міської ради, за адресою: с.Борівське, вул.Колгоспна, 30</t>
  </si>
  <si>
    <t>Розмітка доріг  в м.Сєвєродонецьк</t>
  </si>
  <si>
    <t>Всього</t>
  </si>
  <si>
    <t>Житловий фонд</t>
  </si>
  <si>
    <t>Мости</t>
  </si>
  <si>
    <t xml:space="preserve">Відділ спорту </t>
  </si>
  <si>
    <t>Електропостачання</t>
  </si>
  <si>
    <t>Капітальний ремонт стадіону "Хімік" КДЮСШ №2</t>
  </si>
  <si>
    <t>будівництво багатоквартирних житлових будинків, комплексна забудова території (розробка проектної документації)</t>
  </si>
  <si>
    <t>капітальний ремонт ДНЗ</t>
  </si>
  <si>
    <t>капітальний ремонт стадіону</t>
  </si>
  <si>
    <t>реконструкція КДНЗ (ясла-садок) (розробка проектної документації)</t>
  </si>
  <si>
    <t>будівництво стадіону з комплексом спортивних майданчиків</t>
  </si>
  <si>
    <t>реконструкція заплавних мостів</t>
  </si>
  <si>
    <t xml:space="preserve"> - вартість реконструкції мостів</t>
  </si>
  <si>
    <t>Будівництво мереж зовнішнього електропостачання</t>
  </si>
  <si>
    <t>реконструкція вивільнених приміщень під відкриття КДНЗ (ясла-садок)</t>
  </si>
  <si>
    <t xml:space="preserve"> - вартість реконструкції вивільнених приміщень під відкриття КДНЗ (ясла-садок)</t>
  </si>
  <si>
    <t xml:space="preserve"> - вартість капітального ремонту ДНЗ</t>
  </si>
  <si>
    <t xml:space="preserve"> - вартість будівництва мереж зовнішнього електропостачання</t>
  </si>
  <si>
    <t>капітальний ремонт СДЮСТШ</t>
  </si>
  <si>
    <t xml:space="preserve"> - вартість капітального ремонту СДЮСТШ</t>
  </si>
  <si>
    <t xml:space="preserve">м2 </t>
  </si>
  <si>
    <t xml:space="preserve"> - кількість побудованих електромереж</t>
  </si>
  <si>
    <t xml:space="preserve"> - площа відремонтованих приміщень</t>
  </si>
  <si>
    <t xml:space="preserve">капітальний ремонт </t>
  </si>
  <si>
    <t xml:space="preserve"> - площа утепленого фасаду</t>
  </si>
  <si>
    <t>капітальний ремонт КДЮСШ</t>
  </si>
  <si>
    <t xml:space="preserve"> - вартість капітального ремонту</t>
  </si>
  <si>
    <t xml:space="preserve"> - вартість розробки одного проекту</t>
  </si>
  <si>
    <t xml:space="preserve"> - площа реконструйованих мостів</t>
  </si>
  <si>
    <t xml:space="preserve"> - вартість реконструкції 1 м2</t>
  </si>
  <si>
    <t xml:space="preserve"> - вартість будівництва мереж зовнішнього електропостачання 1 п.м</t>
  </si>
  <si>
    <t xml:space="preserve"> - кількість улаштованих нових місць</t>
  </si>
  <si>
    <t xml:space="preserve"> - середня вартість розробки одного проекту</t>
  </si>
  <si>
    <t xml:space="preserve"> - вартість 1 дитячого місця</t>
  </si>
  <si>
    <t xml:space="preserve"> - вартість улаштованого асфальтового покриття 1 м2</t>
  </si>
  <si>
    <t xml:space="preserve"> - вартість ремонту 1 приміщення</t>
  </si>
  <si>
    <t xml:space="preserve"> - вартість капітального ремонту 1 м2</t>
  </si>
  <si>
    <t xml:space="preserve"> - вартість утеплення 1 м2 поверхонь</t>
  </si>
  <si>
    <t>капітальний ремонт доріг</t>
  </si>
  <si>
    <t>капітальний ремонт тротуарів</t>
  </si>
  <si>
    <t>капітальний ремонт внутріквартальних доріг</t>
  </si>
  <si>
    <t>Забезпечення тимчасовим житлом внутрішньо переміщених осіб</t>
  </si>
  <si>
    <t>Утримання об'єктів міста в належному стані, забезпечення безпеки дорожнього руху</t>
  </si>
  <si>
    <t>Забезпечення безперебійного електропостачання</t>
  </si>
  <si>
    <t>Збільшення кількості дитячих місць</t>
  </si>
  <si>
    <t xml:space="preserve">Утримання об'єктів міста в належному стані </t>
  </si>
  <si>
    <t>Забезпечення потреб мешканців у спорті</t>
  </si>
  <si>
    <t>Утримання об'єктів міста в належному стані</t>
  </si>
  <si>
    <t>Забезпечення безперебійного електро-постачання</t>
  </si>
  <si>
    <t>Збільшення кількості дитячих місць, утримання об'єктів міста в належному стані</t>
  </si>
  <si>
    <t>Підготував:</t>
  </si>
  <si>
    <t>Начальник ВКБ</t>
  </si>
  <si>
    <t>С.Ф. Гончаров</t>
  </si>
  <si>
    <t>Капітальний ремонт асфальтового покриття КДНЗ (ясла-садок) комбінованого типу № 30 "Ладусі" (заміна асфальтового покриття) за адресою: вул.Вілєсова, 9</t>
  </si>
  <si>
    <t>Будівництво стадіону з комплексом спортивних майданчиків, розташованих в кварталі 49 а міста Сєвєродонецька</t>
  </si>
  <si>
    <t xml:space="preserve"> - вартість будівництва стадіону з комплексом спортивних майданчиків</t>
  </si>
  <si>
    <t xml:space="preserve"> - кількість побудованих стадіонів з комплексом спортивних майданчиків</t>
  </si>
  <si>
    <t>Капітальний ремонт тротуару по пр.Центральний</t>
  </si>
  <si>
    <t>Будівнцтво дороги від пр.Гвардійський до вул.Київська</t>
  </si>
  <si>
    <r>
      <t xml:space="preserve">Будівництво мереж зовнішнього електропостачання сел.Боброво </t>
    </r>
    <r>
      <rPr>
        <b/>
        <sz val="10"/>
        <color rgb="FF000000"/>
        <rFont val="Times New Roman"/>
        <family val="1"/>
        <charset val="204"/>
      </rPr>
      <t>(співфінансування)</t>
    </r>
  </si>
  <si>
    <r>
      <t>Капітальний ремонт ДНЗ № 43</t>
    </r>
    <r>
      <rPr>
        <b/>
        <sz val="9"/>
        <color rgb="FF000000"/>
        <rFont val="Times New Roman"/>
        <family val="1"/>
        <charset val="204"/>
      </rPr>
      <t xml:space="preserve"> (співфінансування)</t>
    </r>
  </si>
  <si>
    <r>
      <t>Капітальний ремонт Будинку Фізкультури КДЮСШ № 2 (системи водопостачання та еплопостачання, утеплення фасаду) за адресою: м.Сєвєродонецьк, вул.Сметаніна, 5а</t>
    </r>
    <r>
      <rPr>
        <b/>
        <sz val="10"/>
        <color rgb="FF000000"/>
        <rFont val="Times New Roman"/>
        <family val="1"/>
        <charset val="204"/>
      </rPr>
      <t xml:space="preserve"> (співфінансування)</t>
    </r>
  </si>
  <si>
    <r>
      <t xml:space="preserve">Реконструкція нежитлового приміщення за адресою: м.Сєвєродонецьк, вул.Федоренка, 41 під "Центр соціальної реабілітації дітей-інвалідів" Сєвєродонецької міської ради </t>
    </r>
    <r>
      <rPr>
        <b/>
        <sz val="10"/>
        <color rgb="FF000000"/>
        <rFont val="Times New Roman"/>
        <family val="1"/>
        <charset val="204"/>
      </rPr>
      <t>(співфінансування)</t>
    </r>
  </si>
  <si>
    <r>
      <t xml:space="preserve">Реконструкція заплавного мосту № 2 м.Сєвєродонецьк </t>
    </r>
    <r>
      <rPr>
        <b/>
        <sz val="10"/>
        <color rgb="FF000000"/>
        <rFont val="Times New Roman"/>
        <family val="1"/>
        <charset val="204"/>
      </rPr>
      <t>(співфінансування)</t>
    </r>
  </si>
  <si>
    <r>
      <t>Реконструкція заплавного мосту № 1 в м.Сєвєродонецьк</t>
    </r>
    <r>
      <rPr>
        <b/>
        <sz val="10"/>
        <rFont val="Times New Roman"/>
        <family val="1"/>
        <charset val="204"/>
      </rPr>
      <t xml:space="preserve"> (співфінансування)</t>
    </r>
  </si>
  <si>
    <t>Проектні роботи з будівництва КНС № 4 та каналізаційної мережі для нового будівництва мікрорайонів 80 та 84</t>
  </si>
  <si>
    <t xml:space="preserve">Реконструкція нежитлового приміщення </t>
  </si>
  <si>
    <t>- вартість реконструкції нежитлового приміщення</t>
  </si>
  <si>
    <t>Нежитловий фонд</t>
  </si>
  <si>
    <t>Реконструкція нежитлового приміщення</t>
  </si>
  <si>
    <t xml:space="preserve"> - кількість реконструйованих приміщень</t>
  </si>
  <si>
    <t xml:space="preserve"> - вартість реконструйованих приміщень</t>
  </si>
  <si>
    <r>
      <t xml:space="preserve">Реконструкція вивільнених приміщень СЗШ № 13 під відкриття КДНЗ (дитячий садочок "Сонечко") за адресою: м.Сєвєродонецьк, вул.Маяковського, 19 </t>
    </r>
    <r>
      <rPr>
        <b/>
        <sz val="10"/>
        <color rgb="FF000000"/>
        <rFont val="Times New Roman"/>
        <family val="1"/>
        <charset val="204"/>
      </rPr>
      <t>(співфінансування)</t>
    </r>
  </si>
  <si>
    <t>Капітальний ремонт внутріквартальних доріг в кварталі № 3</t>
  </si>
  <si>
    <t>Капітальний ремонт внутріквартальних доріг в кварталі № 18</t>
  </si>
  <si>
    <t>Капітальний ремонт внутріквартальних доріг в кварталі № 20</t>
  </si>
  <si>
    <t>Капітальний ремонт внутріквартальних доріг в кварталі № 23</t>
  </si>
  <si>
    <t>Капітальний ремонт внутріквартальних доріг в кварталі № 29-б</t>
  </si>
  <si>
    <t>Капітальний ремонт внутріквартальних доріг в кварталі № 31</t>
  </si>
  <si>
    <t>Капітальний ремонт внутріквартальних доріг в кварталі № 38а</t>
  </si>
  <si>
    <t>Капітальний ремонт внутріквартальних доріг в кварталі № 38б</t>
  </si>
  <si>
    <t>Капітальний ремонт внутріквартальних доріг в кварталі № 40</t>
  </si>
  <si>
    <t>Капітальний ремонт внутріквартальних доріг в кварталі № 46</t>
  </si>
  <si>
    <t>Капітальний ремонт внутріквартальних доріг в кварталі № 47</t>
  </si>
  <si>
    <t>Капітальний ремонт внутріквартальних доріг в кварталі № 50</t>
  </si>
  <si>
    <t>Капітальний ремонт внутріквартальних доріг в кварталі № 52</t>
  </si>
  <si>
    <t>Капітальний ремонт внутріквартальних доріг в кварталі № 54</t>
  </si>
  <si>
    <t>Капітальний ремонт внутріквартальних доріг в кварталі № 56</t>
  </si>
  <si>
    <t>Капітальний ремонт внутріквартальних доріг в кварталі № 59</t>
  </si>
  <si>
    <t>Капітальний ремонт внутріквартальних доріг в кварталі № 61</t>
  </si>
  <si>
    <t>Капітальний ремонт внутріквартальних доріг в кварталі № 69</t>
  </si>
  <si>
    <t xml:space="preserve">Капітальний ремонт внутріквартальних доріг в 75 мікрорайоні </t>
  </si>
  <si>
    <t xml:space="preserve">Капітальний ремонт внутріквартальних доріг в 76 мікрорайоні </t>
  </si>
  <si>
    <t xml:space="preserve">Капітальний ремонт внутріквартальних доріг в 77 мікрорайоні </t>
  </si>
  <si>
    <t xml:space="preserve">Капітальний ремонт внутріквартальних доріг в 78 мікрорайоні </t>
  </si>
  <si>
    <t xml:space="preserve">Капітальний ремонт внутріквартальних доріг в 79 мікрорайоні </t>
  </si>
  <si>
    <t xml:space="preserve">Капітальний ремонт внутріквартальних доріг в 80 мікрорайоні </t>
  </si>
  <si>
    <t xml:space="preserve">Капітальний ремонт внутріквартальних доріг в 81 мікрорайоні </t>
  </si>
  <si>
    <t>Капітальний ремонт внутріквартальних доріг в 82 мікрорайоні (новикова 23-а)</t>
  </si>
  <si>
    <t>Капітальний ремонт внутріквартальних доріг в кварталі "МЖК"</t>
  </si>
  <si>
    <t>Капітальний ремонт внутріквартальних доріг в кварталі № 39</t>
  </si>
  <si>
    <t>Капітальний ремонт внутріквартальних доріг в кварталі № 49</t>
  </si>
  <si>
    <t>Капітальний ремонт дороги на перехресті вул.Гоголя-вул.Лісна в м.Сєвєродонецьк</t>
  </si>
  <si>
    <t>Будівництво світлофорного об'єкту (пер.пр.Гвардійський-вул.Автомобільна)</t>
  </si>
  <si>
    <t>Будівництво зовнішнього електропостачання території в районі озера Чисте, м.Сєвєродонецьк</t>
  </si>
  <si>
    <t>Капітальний ремонт СЗОШ № 5 (термомодернізація) за адресою: м.Сєвєродонецьк, пр.Хіміків, 18</t>
  </si>
  <si>
    <t xml:space="preserve"> Капітальний ремонт басейну та підсобних приміщень ДЮСШ № 1, розташований за адресою: м.Сєвєродонецьк, вул.Гоголя, 3</t>
  </si>
  <si>
    <t>Капітальний ремонт СДЮСТШ ВВС "Садко" за адресою: вул.Маяковського, 19-А</t>
  </si>
  <si>
    <t>Капітальний ремонт (заміна віконних блоків) НВК Спеціалізованої школи-колегіуму", розташованого за адресою: вул. Гоголя, 37</t>
  </si>
  <si>
    <t>Капітальний ремонт (заміна віконних блоків) середньої загальноосвітньої школи І-ІІІ ступенів №4, розташованої за адресою: вул. Гагаріна, 90</t>
  </si>
  <si>
    <t>Капітальний ремонт (заміна віконних блоків) Сєвєродонецької гуманітарно-естетичної гімназії, розташованої за адресою: вул. Науки, 5-а</t>
  </si>
  <si>
    <t>Капітальний ремонт (заміна віконних блоків) середньої загальноосвітньої школи І-ІІІ ступенів № 11, розташованої за адресою: пр. Гвардійський, 25</t>
  </si>
  <si>
    <t>Капітальний ремонт (заміна віконних блоків) середньої загальноосвітньої школи І-ІІІ ступенів №15, розташованої за адресою: вул. Федоренка, 39</t>
  </si>
  <si>
    <t>Капітальний ремонт (заміна віконних блоків) Борівського НВК, розташованого за адресою: вул. Шкільна, 35, смт. Борівське</t>
  </si>
  <si>
    <t>Соціальна реабілітація дітей-інвалідів</t>
  </si>
  <si>
    <t>Забезпечення електро-постачання</t>
  </si>
  <si>
    <t>Будівництво мережі електропостачання з КТП-6кВ полігону ТПО, за адресою: Луганська область, Новоайдарський район, Смолянинівська сільська рада</t>
  </si>
  <si>
    <t xml:space="preserve"> - вартість заміни віконних блоків</t>
  </si>
  <si>
    <t>капітальний ремонт ДНЗ (заміна віконних блоків)</t>
  </si>
  <si>
    <t>капітальний ремонт СЗОШ</t>
  </si>
  <si>
    <t xml:space="preserve"> - вартість капітального ремонту СЗОШ</t>
  </si>
  <si>
    <t>капітальний ремонт ДЮСШ</t>
  </si>
  <si>
    <t xml:space="preserve"> - вартість капітального ремонту ДЮСШ</t>
  </si>
  <si>
    <t>будівництво дороги;</t>
  </si>
  <si>
    <t xml:space="preserve"> - вартість проектування будівництва дороги</t>
  </si>
  <si>
    <t>будівництво світлофорного об'єкту</t>
  </si>
  <si>
    <t xml:space="preserve"> - вартість будівництва світлофорного об'єкту</t>
  </si>
  <si>
    <t xml:space="preserve"> - кількість побудованих світлофорних об'єктів</t>
  </si>
  <si>
    <t>Розмітка доріг  в м.Сєвєродонецьк (пластикова)</t>
  </si>
  <si>
    <t>розмітка доріг (пластикова)</t>
  </si>
  <si>
    <t xml:space="preserve"> - кількість відремонтованих шкіл</t>
  </si>
  <si>
    <t xml:space="preserve"> - кількість замінених віконних блоків</t>
  </si>
  <si>
    <t xml:space="preserve"> - вартість будівництва одного світлофорного об'єкту</t>
  </si>
  <si>
    <t xml:space="preserve"> - вартість ремонту 1 школи</t>
  </si>
  <si>
    <t xml:space="preserve"> - вартість ремонту 1 ДЮСШ</t>
  </si>
  <si>
    <t xml:space="preserve"> - вартість 1 м2 віконного блоку</t>
  </si>
  <si>
    <t xml:space="preserve">Утримання об'єктів міста в належному стані, підвищеня енергоефективності </t>
  </si>
  <si>
    <t xml:space="preserve">Утримання об'єктів міста в належному стані, підвищення енергоефективності </t>
  </si>
  <si>
    <t>Підвищення енерго-ефективності, утримання об'єктів міста в належному стані</t>
  </si>
  <si>
    <t>Будівництво спортивного майданчика для міні-футболу розміром 42х22 за адресою: Луганська обл., м.Сєвєродонецьк, вул.Гагаріна. 97</t>
  </si>
  <si>
    <t>будівництво спортивного майданчика</t>
  </si>
  <si>
    <t xml:space="preserve"> - вартість будівництвао спортивного майданчика</t>
  </si>
  <si>
    <t xml:space="preserve"> - кількість побудованих спортивних майданчиків</t>
  </si>
  <si>
    <t xml:space="preserve"> - вартість побудованого спортивного майданчика</t>
  </si>
  <si>
    <t>Підвищення енергоефективності, утримання об'єктів міста в належному стані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</si>
</sst>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25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 Cyr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 Cyr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 Cyr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10.5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5" fillId="0" borderId="1" xfId="0" applyFont="1" applyFill="1" applyBorder="1" applyAlignment="1">
      <alignment vertical="center" wrapText="1"/>
    </xf>
    <xf numFmtId="0" fontId="6" fillId="0" borderId="0" xfId="0" applyFont="1"/>
    <xf numFmtId="0" fontId="0" fillId="0" borderId="0" xfId="0" applyFont="1"/>
    <xf numFmtId="0" fontId="4" fillId="0" borderId="0" xfId="0" applyFont="1"/>
    <xf numFmtId="0" fontId="6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8" fillId="0" borderId="0" xfId="0" applyFont="1"/>
    <xf numFmtId="0" fontId="9" fillId="0" borderId="0" xfId="0" applyFont="1" applyAlignment="1">
      <alignment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1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/>
    <xf numFmtId="0" fontId="14" fillId="0" borderId="7" xfId="0" applyFont="1" applyFill="1" applyBorder="1" applyAlignment="1">
      <alignment vertical="center" wrapText="1"/>
    </xf>
    <xf numFmtId="0" fontId="14" fillId="0" borderId="8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vertical="center" wrapText="1"/>
    </xf>
    <xf numFmtId="0" fontId="3" fillId="0" borderId="1" xfId="0" applyFont="1" applyFill="1" applyBorder="1"/>
    <xf numFmtId="164" fontId="3" fillId="0" borderId="1" xfId="0" applyNumberFormat="1" applyFont="1" applyFill="1" applyBorder="1"/>
    <xf numFmtId="164" fontId="3" fillId="0" borderId="0" xfId="0" applyNumberFormat="1" applyFont="1" applyFill="1" applyAlignment="1">
      <alignment horizontal="left"/>
    </xf>
    <xf numFmtId="0" fontId="3" fillId="0" borderId="0" xfId="0" applyFont="1" applyFill="1"/>
    <xf numFmtId="0" fontId="2" fillId="0" borderId="0" xfId="0" applyFont="1" applyFill="1"/>
    <xf numFmtId="0" fontId="0" fillId="0" borderId="0" xfId="0" applyFill="1"/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/>
    <xf numFmtId="0" fontId="3" fillId="0" borderId="8" xfId="0" applyFont="1" applyFill="1" applyBorder="1" applyAlignment="1"/>
    <xf numFmtId="0" fontId="3" fillId="0" borderId="2" xfId="0" applyFont="1" applyFill="1" applyBorder="1" applyAlignment="1"/>
    <xf numFmtId="0" fontId="0" fillId="0" borderId="1" xfId="0" applyFill="1" applyBorder="1"/>
    <xf numFmtId="0" fontId="3" fillId="0" borderId="0" xfId="0" applyFont="1" applyFill="1" applyAlignment="1">
      <alignment horizontal="left"/>
    </xf>
    <xf numFmtId="0" fontId="13" fillId="0" borderId="8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165" fontId="3" fillId="0" borderId="1" xfId="0" applyNumberFormat="1" applyFont="1" applyFill="1" applyBorder="1"/>
    <xf numFmtId="0" fontId="12" fillId="0" borderId="8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16" fillId="0" borderId="1" xfId="0" applyFont="1" applyFill="1" applyBorder="1"/>
    <xf numFmtId="165" fontId="15" fillId="0" borderId="1" xfId="0" applyNumberFormat="1" applyFont="1" applyFill="1" applyBorder="1"/>
    <xf numFmtId="0" fontId="15" fillId="0" borderId="1" xfId="0" applyFont="1" applyFill="1" applyBorder="1"/>
    <xf numFmtId="0" fontId="16" fillId="0" borderId="0" xfId="0" applyFont="1" applyFill="1"/>
    <xf numFmtId="0" fontId="19" fillId="0" borderId="0" xfId="0" applyFont="1" applyFill="1"/>
    <xf numFmtId="0" fontId="3" fillId="0" borderId="9" xfId="0" applyFont="1" applyFill="1" applyBorder="1" applyAlignment="1">
      <alignment horizontal="center" vertical="top" wrapText="1"/>
    </xf>
    <xf numFmtId="0" fontId="0" fillId="0" borderId="8" xfId="0" applyFill="1" applyBorder="1"/>
    <xf numFmtId="165" fontId="3" fillId="0" borderId="8" xfId="0" applyNumberFormat="1" applyFont="1" applyFill="1" applyBorder="1"/>
    <xf numFmtId="0" fontId="3" fillId="0" borderId="1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165" fontId="1" fillId="0" borderId="1" xfId="0" applyNumberFormat="1" applyFont="1" applyFill="1" applyBorder="1"/>
    <xf numFmtId="165" fontId="0" fillId="0" borderId="0" xfId="0" applyNumberFormat="1" applyFill="1"/>
    <xf numFmtId="0" fontId="0" fillId="0" borderId="9" xfId="0" applyFill="1" applyBorder="1"/>
    <xf numFmtId="165" fontId="3" fillId="0" borderId="9" xfId="0" applyNumberFormat="1" applyFont="1" applyFill="1" applyBorder="1"/>
    <xf numFmtId="0" fontId="3" fillId="0" borderId="2" xfId="0" applyFont="1" applyFill="1" applyBorder="1" applyAlignment="1">
      <alignment horizontal="center" vertical="top" wrapText="1"/>
    </xf>
    <xf numFmtId="0" fontId="21" fillId="0" borderId="0" xfId="0" applyFont="1"/>
    <xf numFmtId="0" fontId="22" fillId="0" borderId="1" xfId="0" applyFont="1" applyBorder="1" applyAlignment="1">
      <alignment vertical="top" wrapText="1"/>
    </xf>
    <xf numFmtId="0" fontId="22" fillId="0" borderId="1" xfId="0" applyFont="1" applyBorder="1" applyAlignment="1">
      <alignment horizontal="center" vertical="top"/>
    </xf>
    <xf numFmtId="0" fontId="21" fillId="0" borderId="0" xfId="0" applyFont="1" applyAlignment="1">
      <alignment vertical="top"/>
    </xf>
    <xf numFmtId="0" fontId="22" fillId="0" borderId="1" xfId="0" applyFont="1" applyBorder="1" applyAlignment="1">
      <alignment wrapText="1"/>
    </xf>
    <xf numFmtId="0" fontId="22" fillId="0" borderId="1" xfId="0" applyFont="1" applyBorder="1" applyAlignment="1">
      <alignment horizontal="center"/>
    </xf>
    <xf numFmtId="49" fontId="22" fillId="0" borderId="1" xfId="0" applyNumberFormat="1" applyFont="1" applyBorder="1" applyAlignment="1">
      <alignment wrapText="1"/>
    </xf>
    <xf numFmtId="0" fontId="24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center"/>
    </xf>
    <xf numFmtId="0" fontId="22" fillId="2" borderId="1" xfId="0" applyFont="1" applyFill="1" applyBorder="1" applyAlignment="1">
      <alignment wrapText="1"/>
    </xf>
    <xf numFmtId="0" fontId="22" fillId="0" borderId="1" xfId="0" applyFont="1" applyFill="1" applyBorder="1" applyAlignment="1">
      <alignment wrapText="1"/>
    </xf>
    <xf numFmtId="165" fontId="22" fillId="0" borderId="1" xfId="0" applyNumberFormat="1" applyFont="1" applyFill="1" applyBorder="1" applyAlignment="1">
      <alignment horizontal="center"/>
    </xf>
    <xf numFmtId="0" fontId="21" fillId="0" borderId="0" xfId="0" applyFont="1" applyFill="1"/>
    <xf numFmtId="165" fontId="22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 vertical="top"/>
    </xf>
    <xf numFmtId="0" fontId="22" fillId="0" borderId="0" xfId="0" applyFont="1" applyFill="1" applyBorder="1" applyAlignment="1">
      <alignment wrapText="1"/>
    </xf>
    <xf numFmtId="0" fontId="22" fillId="2" borderId="1" xfId="0" applyFont="1" applyFill="1" applyBorder="1" applyAlignment="1">
      <alignment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164" fontId="3" fillId="0" borderId="9" xfId="0" applyNumberFormat="1" applyFont="1" applyFill="1" applyBorder="1" applyAlignment="1">
      <alignment horizontal="center" vertical="top" wrapText="1"/>
    </xf>
    <xf numFmtId="164" fontId="3" fillId="0" borderId="6" xfId="0" applyNumberFormat="1" applyFont="1" applyFill="1" applyBorder="1" applyAlignment="1">
      <alignment horizontal="center" vertical="top" wrapText="1"/>
    </xf>
    <xf numFmtId="164" fontId="3" fillId="0" borderId="10" xfId="0" applyNumberFormat="1" applyFont="1" applyFill="1" applyBorder="1" applyAlignment="1">
      <alignment horizontal="center" vertical="top" wrapText="1"/>
    </xf>
    <xf numFmtId="0" fontId="20" fillId="0" borderId="7" xfId="0" applyFont="1" applyBorder="1" applyAlignment="1">
      <alignment horizontal="left" wrapText="1"/>
    </xf>
    <xf numFmtId="0" fontId="20" fillId="0" borderId="8" xfId="0" applyFont="1" applyBorder="1" applyAlignment="1">
      <alignment horizontal="left" wrapText="1"/>
    </xf>
    <xf numFmtId="0" fontId="20" fillId="0" borderId="2" xfId="0" applyFont="1" applyBorder="1" applyAlignment="1">
      <alignment horizontal="left" wrapText="1"/>
    </xf>
    <xf numFmtId="0" fontId="20" fillId="0" borderId="1" xfId="0" applyFont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/>
    </xf>
    <xf numFmtId="0" fontId="3" fillId="0" borderId="9" xfId="0" applyFont="1" applyFill="1" applyBorder="1"/>
    <xf numFmtId="0" fontId="10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4" fillId="0" borderId="1" xfId="0" applyFont="1" applyFill="1" applyBorder="1"/>
    <xf numFmtId="0" fontId="3" fillId="0" borderId="7" xfId="0" applyFont="1" applyFill="1" applyBorder="1" applyAlignment="1"/>
    <xf numFmtId="0" fontId="3" fillId="0" borderId="7" xfId="0" applyFont="1" applyFill="1" applyBorder="1" applyAlignment="1">
      <alignment wrapText="1"/>
    </xf>
    <xf numFmtId="0" fontId="13" fillId="0" borderId="7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"/>
  <sheetViews>
    <sheetView workbookViewId="0">
      <pane ySplit="3" topLeftCell="A4" activePane="bottomLeft" state="frozen"/>
      <selection pane="bottomLeft" activeCell="N79" sqref="N79:N80"/>
    </sheetView>
  </sheetViews>
  <sheetFormatPr defaultRowHeight="15" x14ac:dyDescent="0.25"/>
  <cols>
    <col min="1" max="1" width="4" style="24" customWidth="1"/>
    <col min="2" max="2" width="34" style="24" customWidth="1"/>
    <col min="3" max="3" width="6.28515625" style="24" customWidth="1"/>
    <col min="4" max="4" width="4.85546875" style="24" customWidth="1"/>
    <col min="5" max="5" width="4.5703125" style="24" customWidth="1"/>
    <col min="6" max="6" width="6.28515625" style="24" customWidth="1"/>
    <col min="7" max="7" width="6.42578125" style="24" customWidth="1"/>
    <col min="8" max="8" width="7.28515625" style="24" customWidth="1"/>
    <col min="9" max="9" width="8" style="24" customWidth="1"/>
    <col min="10" max="10" width="4.5703125" style="24" customWidth="1"/>
    <col min="11" max="11" width="9.5703125" style="24" customWidth="1"/>
    <col min="12" max="12" width="10.7109375" style="24" customWidth="1"/>
    <col min="13" max="13" width="10.28515625" style="24" customWidth="1"/>
    <col min="14" max="14" width="15.140625" style="24" customWidth="1"/>
    <col min="15" max="15" width="13.28515625" style="24" customWidth="1"/>
    <col min="16" max="16384" width="9.140625" style="24"/>
  </cols>
  <sheetData>
    <row r="1" spans="1:15" x14ac:dyDescent="0.25">
      <c r="A1" s="8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15" ht="26.25" customHeight="1" x14ac:dyDescent="0.25">
      <c r="A2" s="86" t="s">
        <v>12</v>
      </c>
      <c r="B2" s="87"/>
      <c r="C2" s="87"/>
      <c r="D2" s="87"/>
      <c r="E2" s="87"/>
      <c r="F2" s="87"/>
      <c r="G2" s="87"/>
      <c r="H2" s="87"/>
      <c r="I2" s="87"/>
      <c r="J2" s="88"/>
      <c r="K2" s="73" t="s">
        <v>7</v>
      </c>
      <c r="L2" s="73"/>
      <c r="M2" s="74" t="s">
        <v>10</v>
      </c>
      <c r="N2" s="74" t="s">
        <v>11</v>
      </c>
    </row>
    <row r="3" spans="1:15" ht="39" x14ac:dyDescent="0.25">
      <c r="A3" s="25" t="s">
        <v>13</v>
      </c>
      <c r="B3" s="13" t="s">
        <v>1</v>
      </c>
      <c r="C3" s="28" t="s">
        <v>2</v>
      </c>
      <c r="D3" s="26" t="s">
        <v>3</v>
      </c>
      <c r="E3" s="26" t="s">
        <v>4</v>
      </c>
      <c r="F3" s="13" t="s">
        <v>20</v>
      </c>
      <c r="G3" s="26" t="s">
        <v>5</v>
      </c>
      <c r="H3" s="13" t="s">
        <v>6</v>
      </c>
      <c r="I3" s="13" t="s">
        <v>15</v>
      </c>
      <c r="J3" s="26" t="s">
        <v>5</v>
      </c>
      <c r="K3" s="13" t="s">
        <v>8</v>
      </c>
      <c r="L3" s="13" t="s">
        <v>9</v>
      </c>
      <c r="M3" s="74"/>
      <c r="N3" s="74"/>
    </row>
    <row r="4" spans="1:15" s="22" customFormat="1" ht="20.100000000000001" customHeight="1" x14ac:dyDescent="0.2">
      <c r="A4" s="19"/>
      <c r="B4" s="89" t="s">
        <v>14</v>
      </c>
      <c r="C4" s="90"/>
      <c r="D4" s="27"/>
      <c r="E4" s="27"/>
      <c r="F4" s="27"/>
      <c r="G4" s="27"/>
      <c r="H4" s="27"/>
      <c r="I4" s="27"/>
      <c r="J4" s="27"/>
      <c r="K4" s="27"/>
      <c r="L4" s="27"/>
      <c r="M4" s="27"/>
      <c r="N4" s="28"/>
    </row>
    <row r="5" spans="1:15" s="22" customFormat="1" ht="18" customHeight="1" x14ac:dyDescent="0.25">
      <c r="A5" s="19">
        <v>1</v>
      </c>
      <c r="B5" s="1" t="s">
        <v>68</v>
      </c>
      <c r="C5" s="29"/>
      <c r="D5" s="29"/>
      <c r="E5" s="29"/>
      <c r="F5" s="29"/>
      <c r="G5" s="29" t="s">
        <v>17</v>
      </c>
      <c r="H5" s="29"/>
      <c r="I5" s="19" t="s">
        <v>18</v>
      </c>
      <c r="J5" s="29"/>
      <c r="K5" s="29"/>
      <c r="L5" s="20">
        <v>1300</v>
      </c>
      <c r="M5" s="20">
        <f>L5</f>
        <v>1300</v>
      </c>
      <c r="N5" s="75" t="s">
        <v>47</v>
      </c>
      <c r="O5" s="30"/>
    </row>
    <row r="6" spans="1:15" s="22" customFormat="1" ht="27" customHeight="1" x14ac:dyDescent="0.25">
      <c r="A6" s="19">
        <f>A5+1</f>
        <v>2</v>
      </c>
      <c r="B6" s="1" t="s">
        <v>197</v>
      </c>
      <c r="C6" s="29"/>
      <c r="D6" s="29"/>
      <c r="E6" s="29"/>
      <c r="F6" s="29"/>
      <c r="G6" s="29" t="s">
        <v>17</v>
      </c>
      <c r="H6" s="29"/>
      <c r="I6" s="19" t="s">
        <v>18</v>
      </c>
      <c r="J6" s="29"/>
      <c r="K6" s="29"/>
      <c r="L6" s="20">
        <v>800</v>
      </c>
      <c r="M6" s="20">
        <f>L6</f>
        <v>800</v>
      </c>
      <c r="N6" s="76"/>
      <c r="O6" s="30"/>
    </row>
    <row r="7" spans="1:15" s="22" customFormat="1" ht="28.5" customHeight="1" x14ac:dyDescent="0.2">
      <c r="A7" s="19">
        <f>A6+1</f>
        <v>3</v>
      </c>
      <c r="B7" s="13" t="s">
        <v>142</v>
      </c>
      <c r="C7" s="19"/>
      <c r="D7" s="19"/>
      <c r="E7" s="19" t="s">
        <v>17</v>
      </c>
      <c r="F7" s="19"/>
      <c r="G7" s="19"/>
      <c r="H7" s="19"/>
      <c r="I7" s="19" t="s">
        <v>18</v>
      </c>
      <c r="J7" s="19"/>
      <c r="K7" s="19"/>
      <c r="L7" s="20">
        <v>300</v>
      </c>
      <c r="M7" s="20">
        <f>L7</f>
        <v>300</v>
      </c>
      <c r="N7" s="76"/>
      <c r="O7" s="21"/>
    </row>
    <row r="8" spans="1:15" s="22" customFormat="1" ht="28.5" customHeight="1" x14ac:dyDescent="0.2">
      <c r="A8" s="19">
        <f t="shared" ref="A8:A36" si="0">A7+1</f>
        <v>4</v>
      </c>
      <c r="B8" s="13" t="s">
        <v>143</v>
      </c>
      <c r="C8" s="19"/>
      <c r="D8" s="19"/>
      <c r="E8" s="19" t="s">
        <v>17</v>
      </c>
      <c r="F8" s="19"/>
      <c r="G8" s="19"/>
      <c r="H8" s="19"/>
      <c r="I8" s="19" t="s">
        <v>18</v>
      </c>
      <c r="J8" s="19"/>
      <c r="K8" s="19"/>
      <c r="L8" s="20">
        <v>300</v>
      </c>
      <c r="M8" s="20">
        <f t="shared" ref="M8:M27" si="1">L8</f>
        <v>300</v>
      </c>
      <c r="N8" s="76"/>
      <c r="O8" s="21"/>
    </row>
    <row r="9" spans="1:15" s="22" customFormat="1" ht="28.5" customHeight="1" x14ac:dyDescent="0.2">
      <c r="A9" s="19">
        <f t="shared" si="0"/>
        <v>5</v>
      </c>
      <c r="B9" s="13" t="s">
        <v>144</v>
      </c>
      <c r="C9" s="19"/>
      <c r="D9" s="19"/>
      <c r="E9" s="19" t="s">
        <v>17</v>
      </c>
      <c r="F9" s="19"/>
      <c r="G9" s="19"/>
      <c r="H9" s="19"/>
      <c r="I9" s="19" t="s">
        <v>18</v>
      </c>
      <c r="J9" s="19"/>
      <c r="K9" s="19"/>
      <c r="L9" s="20">
        <v>300</v>
      </c>
      <c r="M9" s="20">
        <f t="shared" si="1"/>
        <v>300</v>
      </c>
      <c r="N9" s="76"/>
      <c r="O9" s="21"/>
    </row>
    <row r="10" spans="1:15" s="22" customFormat="1" ht="28.5" customHeight="1" x14ac:dyDescent="0.2">
      <c r="A10" s="19">
        <f t="shared" si="0"/>
        <v>6</v>
      </c>
      <c r="B10" s="13" t="s">
        <v>145</v>
      </c>
      <c r="C10" s="19"/>
      <c r="D10" s="19"/>
      <c r="E10" s="19" t="s">
        <v>17</v>
      </c>
      <c r="F10" s="19"/>
      <c r="G10" s="19"/>
      <c r="H10" s="19"/>
      <c r="I10" s="19" t="s">
        <v>18</v>
      </c>
      <c r="J10" s="19"/>
      <c r="K10" s="19"/>
      <c r="L10" s="20">
        <v>300</v>
      </c>
      <c r="M10" s="20">
        <f t="shared" si="1"/>
        <v>300</v>
      </c>
      <c r="N10" s="76"/>
      <c r="O10" s="21"/>
    </row>
    <row r="11" spans="1:15" s="22" customFormat="1" ht="28.5" customHeight="1" x14ac:dyDescent="0.2">
      <c r="A11" s="19">
        <f t="shared" si="0"/>
        <v>7</v>
      </c>
      <c r="B11" s="13" t="s">
        <v>146</v>
      </c>
      <c r="C11" s="19"/>
      <c r="D11" s="19"/>
      <c r="E11" s="19" t="s">
        <v>17</v>
      </c>
      <c r="F11" s="19"/>
      <c r="G11" s="19"/>
      <c r="H11" s="19"/>
      <c r="I11" s="19" t="s">
        <v>18</v>
      </c>
      <c r="J11" s="19"/>
      <c r="K11" s="19"/>
      <c r="L11" s="20">
        <v>300</v>
      </c>
      <c r="M11" s="20">
        <f t="shared" si="1"/>
        <v>300</v>
      </c>
      <c r="N11" s="76"/>
      <c r="O11" s="21"/>
    </row>
    <row r="12" spans="1:15" s="22" customFormat="1" ht="28.5" customHeight="1" x14ac:dyDescent="0.2">
      <c r="A12" s="19">
        <f t="shared" si="0"/>
        <v>8</v>
      </c>
      <c r="B12" s="13" t="s">
        <v>147</v>
      </c>
      <c r="C12" s="19"/>
      <c r="D12" s="19"/>
      <c r="E12" s="19" t="s">
        <v>17</v>
      </c>
      <c r="F12" s="19"/>
      <c r="G12" s="19"/>
      <c r="H12" s="19"/>
      <c r="I12" s="19" t="s">
        <v>18</v>
      </c>
      <c r="J12" s="19"/>
      <c r="K12" s="19"/>
      <c r="L12" s="20">
        <v>300</v>
      </c>
      <c r="M12" s="20">
        <f t="shared" si="1"/>
        <v>300</v>
      </c>
      <c r="N12" s="76"/>
      <c r="O12" s="21"/>
    </row>
    <row r="13" spans="1:15" s="22" customFormat="1" ht="28.5" customHeight="1" x14ac:dyDescent="0.2">
      <c r="A13" s="19">
        <f t="shared" si="0"/>
        <v>9</v>
      </c>
      <c r="B13" s="13" t="s">
        <v>148</v>
      </c>
      <c r="C13" s="19"/>
      <c r="D13" s="19"/>
      <c r="E13" s="19" t="s">
        <v>17</v>
      </c>
      <c r="F13" s="19"/>
      <c r="G13" s="19"/>
      <c r="H13" s="19"/>
      <c r="I13" s="19" t="s">
        <v>18</v>
      </c>
      <c r="J13" s="19"/>
      <c r="K13" s="19"/>
      <c r="L13" s="20">
        <v>300</v>
      </c>
      <c r="M13" s="20">
        <f t="shared" si="1"/>
        <v>300</v>
      </c>
      <c r="N13" s="76"/>
      <c r="O13" s="21"/>
    </row>
    <row r="14" spans="1:15" s="22" customFormat="1" ht="28.5" customHeight="1" x14ac:dyDescent="0.2">
      <c r="A14" s="19">
        <f t="shared" si="0"/>
        <v>10</v>
      </c>
      <c r="B14" s="13" t="s">
        <v>149</v>
      </c>
      <c r="C14" s="19"/>
      <c r="D14" s="19"/>
      <c r="E14" s="19" t="s">
        <v>17</v>
      </c>
      <c r="F14" s="19"/>
      <c r="G14" s="19"/>
      <c r="H14" s="19"/>
      <c r="I14" s="19" t="s">
        <v>18</v>
      </c>
      <c r="J14" s="19"/>
      <c r="K14" s="19"/>
      <c r="L14" s="20">
        <v>300</v>
      </c>
      <c r="M14" s="20">
        <f t="shared" si="1"/>
        <v>300</v>
      </c>
      <c r="N14" s="76"/>
      <c r="O14" s="21"/>
    </row>
    <row r="15" spans="1:15" s="22" customFormat="1" ht="28.5" customHeight="1" x14ac:dyDescent="0.2">
      <c r="A15" s="19">
        <f t="shared" si="0"/>
        <v>11</v>
      </c>
      <c r="B15" s="13" t="s">
        <v>169</v>
      </c>
      <c r="C15" s="19"/>
      <c r="D15" s="19"/>
      <c r="E15" s="19" t="s">
        <v>17</v>
      </c>
      <c r="F15" s="19"/>
      <c r="G15" s="19"/>
      <c r="H15" s="19"/>
      <c r="I15" s="19" t="s">
        <v>18</v>
      </c>
      <c r="J15" s="19"/>
      <c r="K15" s="19"/>
      <c r="L15" s="20">
        <v>300</v>
      </c>
      <c r="M15" s="20">
        <f t="shared" si="1"/>
        <v>300</v>
      </c>
      <c r="N15" s="76"/>
      <c r="O15" s="21"/>
    </row>
    <row r="16" spans="1:15" s="22" customFormat="1" ht="28.5" customHeight="1" x14ac:dyDescent="0.2">
      <c r="A16" s="19">
        <f t="shared" si="0"/>
        <v>12</v>
      </c>
      <c r="B16" s="13" t="s">
        <v>150</v>
      </c>
      <c r="C16" s="19"/>
      <c r="D16" s="19"/>
      <c r="E16" s="19" t="s">
        <v>17</v>
      </c>
      <c r="F16" s="19"/>
      <c r="G16" s="19"/>
      <c r="H16" s="19"/>
      <c r="I16" s="19" t="s">
        <v>18</v>
      </c>
      <c r="J16" s="19"/>
      <c r="K16" s="19"/>
      <c r="L16" s="20">
        <v>300</v>
      </c>
      <c r="M16" s="20">
        <f t="shared" si="1"/>
        <v>300</v>
      </c>
      <c r="N16" s="76"/>
      <c r="O16" s="21"/>
    </row>
    <row r="17" spans="1:15" s="22" customFormat="1" ht="28.5" customHeight="1" x14ac:dyDescent="0.2">
      <c r="A17" s="19">
        <f t="shared" si="0"/>
        <v>13</v>
      </c>
      <c r="B17" s="13" t="s">
        <v>151</v>
      </c>
      <c r="C17" s="19"/>
      <c r="D17" s="19"/>
      <c r="E17" s="19" t="s">
        <v>17</v>
      </c>
      <c r="F17" s="19"/>
      <c r="G17" s="19"/>
      <c r="H17" s="19"/>
      <c r="I17" s="19" t="s">
        <v>18</v>
      </c>
      <c r="J17" s="19"/>
      <c r="K17" s="19"/>
      <c r="L17" s="20">
        <v>300</v>
      </c>
      <c r="M17" s="20">
        <f t="shared" si="1"/>
        <v>300</v>
      </c>
      <c r="N17" s="76"/>
      <c r="O17" s="21"/>
    </row>
    <row r="18" spans="1:15" s="22" customFormat="1" ht="28.5" customHeight="1" x14ac:dyDescent="0.2">
      <c r="A18" s="19">
        <f t="shared" si="0"/>
        <v>14</v>
      </c>
      <c r="B18" s="13" t="s">
        <v>152</v>
      </c>
      <c r="C18" s="19"/>
      <c r="D18" s="19"/>
      <c r="E18" s="19" t="s">
        <v>17</v>
      </c>
      <c r="F18" s="19"/>
      <c r="G18" s="19"/>
      <c r="H18" s="19"/>
      <c r="I18" s="19" t="s">
        <v>18</v>
      </c>
      <c r="J18" s="19"/>
      <c r="K18" s="19"/>
      <c r="L18" s="20">
        <v>300</v>
      </c>
      <c r="M18" s="20">
        <f t="shared" si="1"/>
        <v>300</v>
      </c>
      <c r="N18" s="76"/>
      <c r="O18" s="21"/>
    </row>
    <row r="19" spans="1:15" s="22" customFormat="1" ht="28.5" customHeight="1" x14ac:dyDescent="0.2">
      <c r="A19" s="19">
        <f t="shared" si="0"/>
        <v>15</v>
      </c>
      <c r="B19" s="13" t="s">
        <v>170</v>
      </c>
      <c r="C19" s="19"/>
      <c r="D19" s="19"/>
      <c r="E19" s="19" t="s">
        <v>17</v>
      </c>
      <c r="F19" s="19"/>
      <c r="G19" s="19"/>
      <c r="H19" s="19"/>
      <c r="I19" s="19" t="s">
        <v>18</v>
      </c>
      <c r="J19" s="19"/>
      <c r="K19" s="19"/>
      <c r="L19" s="20">
        <v>300</v>
      </c>
      <c r="M19" s="20">
        <f t="shared" si="1"/>
        <v>300</v>
      </c>
      <c r="N19" s="76"/>
      <c r="O19" s="21"/>
    </row>
    <row r="20" spans="1:15" s="22" customFormat="1" ht="28.5" customHeight="1" x14ac:dyDescent="0.2">
      <c r="A20" s="19">
        <f t="shared" si="0"/>
        <v>16</v>
      </c>
      <c r="B20" s="13" t="s">
        <v>153</v>
      </c>
      <c r="C20" s="19"/>
      <c r="D20" s="19"/>
      <c r="E20" s="19" t="s">
        <v>17</v>
      </c>
      <c r="F20" s="19"/>
      <c r="G20" s="19"/>
      <c r="H20" s="19"/>
      <c r="I20" s="19" t="s">
        <v>18</v>
      </c>
      <c r="J20" s="19"/>
      <c r="K20" s="19"/>
      <c r="L20" s="20">
        <v>300</v>
      </c>
      <c r="M20" s="20">
        <f t="shared" si="1"/>
        <v>300</v>
      </c>
      <c r="N20" s="76"/>
      <c r="O20" s="21"/>
    </row>
    <row r="21" spans="1:15" s="22" customFormat="1" ht="28.5" customHeight="1" x14ac:dyDescent="0.2">
      <c r="A21" s="19">
        <f t="shared" si="0"/>
        <v>17</v>
      </c>
      <c r="B21" s="13" t="s">
        <v>154</v>
      </c>
      <c r="C21" s="19"/>
      <c r="D21" s="19"/>
      <c r="E21" s="19" t="s">
        <v>17</v>
      </c>
      <c r="F21" s="19"/>
      <c r="G21" s="19"/>
      <c r="H21" s="19"/>
      <c r="I21" s="19" t="s">
        <v>18</v>
      </c>
      <c r="J21" s="19"/>
      <c r="K21" s="19"/>
      <c r="L21" s="20">
        <v>300</v>
      </c>
      <c r="M21" s="20">
        <f t="shared" si="1"/>
        <v>300</v>
      </c>
      <c r="N21" s="76"/>
      <c r="O21" s="21"/>
    </row>
    <row r="22" spans="1:15" s="22" customFormat="1" ht="28.5" customHeight="1" x14ac:dyDescent="0.2">
      <c r="A22" s="19">
        <f t="shared" si="0"/>
        <v>18</v>
      </c>
      <c r="B22" s="13" t="s">
        <v>155</v>
      </c>
      <c r="C22" s="19"/>
      <c r="D22" s="19"/>
      <c r="E22" s="19" t="s">
        <v>17</v>
      </c>
      <c r="F22" s="19"/>
      <c r="G22" s="19"/>
      <c r="H22" s="19"/>
      <c r="I22" s="19" t="s">
        <v>18</v>
      </c>
      <c r="J22" s="19"/>
      <c r="K22" s="19"/>
      <c r="L22" s="20">
        <v>300</v>
      </c>
      <c r="M22" s="20">
        <f t="shared" si="1"/>
        <v>300</v>
      </c>
      <c r="N22" s="76"/>
      <c r="O22" s="21"/>
    </row>
    <row r="23" spans="1:15" s="22" customFormat="1" ht="28.5" customHeight="1" x14ac:dyDescent="0.2">
      <c r="A23" s="19">
        <f t="shared" si="0"/>
        <v>19</v>
      </c>
      <c r="B23" s="13" t="s">
        <v>156</v>
      </c>
      <c r="C23" s="19"/>
      <c r="D23" s="19"/>
      <c r="E23" s="19" t="s">
        <v>17</v>
      </c>
      <c r="F23" s="19"/>
      <c r="G23" s="19"/>
      <c r="H23" s="19"/>
      <c r="I23" s="19" t="s">
        <v>18</v>
      </c>
      <c r="J23" s="19"/>
      <c r="K23" s="19"/>
      <c r="L23" s="20">
        <v>300</v>
      </c>
      <c r="M23" s="20">
        <f t="shared" si="1"/>
        <v>300</v>
      </c>
      <c r="N23" s="76"/>
      <c r="O23" s="21"/>
    </row>
    <row r="24" spans="1:15" s="22" customFormat="1" ht="28.5" customHeight="1" x14ac:dyDescent="0.2">
      <c r="A24" s="19">
        <f t="shared" si="0"/>
        <v>20</v>
      </c>
      <c r="B24" s="13" t="s">
        <v>157</v>
      </c>
      <c r="C24" s="19"/>
      <c r="D24" s="19"/>
      <c r="E24" s="19" t="s">
        <v>17</v>
      </c>
      <c r="F24" s="19"/>
      <c r="G24" s="19"/>
      <c r="H24" s="19"/>
      <c r="I24" s="19" t="s">
        <v>18</v>
      </c>
      <c r="J24" s="19"/>
      <c r="K24" s="19"/>
      <c r="L24" s="20">
        <v>300</v>
      </c>
      <c r="M24" s="20">
        <f t="shared" si="1"/>
        <v>300</v>
      </c>
      <c r="N24" s="76"/>
      <c r="O24" s="21"/>
    </row>
    <row r="25" spans="1:15" s="22" customFormat="1" ht="28.5" customHeight="1" x14ac:dyDescent="0.2">
      <c r="A25" s="19">
        <f t="shared" si="0"/>
        <v>21</v>
      </c>
      <c r="B25" s="13" t="s">
        <v>158</v>
      </c>
      <c r="C25" s="19"/>
      <c r="D25" s="19"/>
      <c r="E25" s="19" t="s">
        <v>17</v>
      </c>
      <c r="F25" s="19"/>
      <c r="G25" s="19"/>
      <c r="H25" s="19"/>
      <c r="I25" s="19" t="s">
        <v>18</v>
      </c>
      <c r="J25" s="19"/>
      <c r="K25" s="19"/>
      <c r="L25" s="20">
        <v>300</v>
      </c>
      <c r="M25" s="20">
        <f t="shared" si="1"/>
        <v>300</v>
      </c>
      <c r="N25" s="76"/>
      <c r="O25" s="21"/>
    </row>
    <row r="26" spans="1:15" s="22" customFormat="1" ht="28.5" customHeight="1" x14ac:dyDescent="0.2">
      <c r="A26" s="19">
        <f t="shared" si="0"/>
        <v>22</v>
      </c>
      <c r="B26" s="13" t="s">
        <v>159</v>
      </c>
      <c r="C26" s="19"/>
      <c r="D26" s="19"/>
      <c r="E26" s="19" t="s">
        <v>17</v>
      </c>
      <c r="F26" s="19"/>
      <c r="G26" s="19"/>
      <c r="H26" s="19"/>
      <c r="I26" s="19" t="s">
        <v>18</v>
      </c>
      <c r="J26" s="19"/>
      <c r="K26" s="19"/>
      <c r="L26" s="20">
        <v>300</v>
      </c>
      <c r="M26" s="20">
        <f t="shared" si="1"/>
        <v>300</v>
      </c>
      <c r="N26" s="76"/>
      <c r="O26" s="21"/>
    </row>
    <row r="27" spans="1:15" s="22" customFormat="1" ht="28.5" customHeight="1" x14ac:dyDescent="0.2">
      <c r="A27" s="19">
        <f t="shared" si="0"/>
        <v>23</v>
      </c>
      <c r="B27" s="13" t="s">
        <v>168</v>
      </c>
      <c r="C27" s="19"/>
      <c r="D27" s="19"/>
      <c r="E27" s="19" t="s">
        <v>17</v>
      </c>
      <c r="F27" s="19"/>
      <c r="G27" s="19"/>
      <c r="H27" s="19"/>
      <c r="I27" s="19" t="s">
        <v>18</v>
      </c>
      <c r="J27" s="19"/>
      <c r="K27" s="19"/>
      <c r="L27" s="20">
        <v>300</v>
      </c>
      <c r="M27" s="20">
        <f t="shared" si="1"/>
        <v>300</v>
      </c>
      <c r="N27" s="76"/>
      <c r="O27" s="21"/>
    </row>
    <row r="28" spans="1:15" s="22" customFormat="1" ht="28.5" customHeight="1" x14ac:dyDescent="0.2">
      <c r="A28" s="19">
        <f t="shared" si="0"/>
        <v>24</v>
      </c>
      <c r="B28" s="13" t="s">
        <v>160</v>
      </c>
      <c r="C28" s="19"/>
      <c r="D28" s="19"/>
      <c r="E28" s="19" t="s">
        <v>17</v>
      </c>
      <c r="F28" s="19"/>
      <c r="G28" s="19"/>
      <c r="H28" s="19"/>
      <c r="I28" s="19" t="s">
        <v>18</v>
      </c>
      <c r="J28" s="19"/>
      <c r="K28" s="19"/>
      <c r="L28" s="20">
        <f>M28</f>
        <v>450</v>
      </c>
      <c r="M28" s="20">
        <v>450</v>
      </c>
      <c r="N28" s="76"/>
      <c r="O28" s="21"/>
    </row>
    <row r="29" spans="1:15" s="22" customFormat="1" ht="28.5" customHeight="1" x14ac:dyDescent="0.2">
      <c r="A29" s="19">
        <f t="shared" si="0"/>
        <v>25</v>
      </c>
      <c r="B29" s="13" t="s">
        <v>161</v>
      </c>
      <c r="C29" s="19"/>
      <c r="D29" s="19"/>
      <c r="E29" s="19" t="s">
        <v>17</v>
      </c>
      <c r="F29" s="19"/>
      <c r="G29" s="19"/>
      <c r="H29" s="19"/>
      <c r="I29" s="19" t="s">
        <v>18</v>
      </c>
      <c r="J29" s="19"/>
      <c r="K29" s="19"/>
      <c r="L29" s="20">
        <f t="shared" ref="L29:L34" si="2">M29</f>
        <v>450</v>
      </c>
      <c r="M29" s="20">
        <v>450</v>
      </c>
      <c r="N29" s="76"/>
      <c r="O29" s="21"/>
    </row>
    <row r="30" spans="1:15" s="22" customFormat="1" ht="28.5" customHeight="1" x14ac:dyDescent="0.2">
      <c r="A30" s="19">
        <f t="shared" si="0"/>
        <v>26</v>
      </c>
      <c r="B30" s="13" t="s">
        <v>162</v>
      </c>
      <c r="C30" s="19"/>
      <c r="D30" s="19"/>
      <c r="E30" s="19" t="s">
        <v>17</v>
      </c>
      <c r="F30" s="19"/>
      <c r="G30" s="19"/>
      <c r="H30" s="19"/>
      <c r="I30" s="19" t="s">
        <v>18</v>
      </c>
      <c r="J30" s="19"/>
      <c r="K30" s="19"/>
      <c r="L30" s="20">
        <f t="shared" si="2"/>
        <v>450</v>
      </c>
      <c r="M30" s="20">
        <v>450</v>
      </c>
      <c r="N30" s="76"/>
      <c r="O30" s="21"/>
    </row>
    <row r="31" spans="1:15" s="22" customFormat="1" ht="28.5" customHeight="1" x14ac:dyDescent="0.2">
      <c r="A31" s="19">
        <f t="shared" si="0"/>
        <v>27</v>
      </c>
      <c r="B31" s="13" t="s">
        <v>163</v>
      </c>
      <c r="C31" s="19"/>
      <c r="D31" s="19"/>
      <c r="E31" s="19" t="s">
        <v>17</v>
      </c>
      <c r="F31" s="19"/>
      <c r="G31" s="19"/>
      <c r="H31" s="19"/>
      <c r="I31" s="19" t="s">
        <v>18</v>
      </c>
      <c r="J31" s="19"/>
      <c r="K31" s="19"/>
      <c r="L31" s="20">
        <f t="shared" si="2"/>
        <v>450</v>
      </c>
      <c r="M31" s="20">
        <v>450</v>
      </c>
      <c r="N31" s="76"/>
      <c r="O31" s="21"/>
    </row>
    <row r="32" spans="1:15" s="22" customFormat="1" ht="28.5" customHeight="1" x14ac:dyDescent="0.2">
      <c r="A32" s="19">
        <f t="shared" si="0"/>
        <v>28</v>
      </c>
      <c r="B32" s="13" t="s">
        <v>164</v>
      </c>
      <c r="C32" s="19"/>
      <c r="D32" s="19"/>
      <c r="E32" s="19" t="s">
        <v>17</v>
      </c>
      <c r="F32" s="19"/>
      <c r="G32" s="19"/>
      <c r="H32" s="19"/>
      <c r="I32" s="19" t="s">
        <v>18</v>
      </c>
      <c r="J32" s="19"/>
      <c r="K32" s="19"/>
      <c r="L32" s="20">
        <f t="shared" si="2"/>
        <v>450</v>
      </c>
      <c r="M32" s="20">
        <v>450</v>
      </c>
      <c r="N32" s="76"/>
      <c r="O32" s="21"/>
    </row>
    <row r="33" spans="1:16" s="22" customFormat="1" ht="28.5" customHeight="1" x14ac:dyDescent="0.2">
      <c r="A33" s="19">
        <f t="shared" si="0"/>
        <v>29</v>
      </c>
      <c r="B33" s="13" t="s">
        <v>165</v>
      </c>
      <c r="C33" s="19"/>
      <c r="D33" s="19"/>
      <c r="E33" s="19" t="s">
        <v>17</v>
      </c>
      <c r="F33" s="19"/>
      <c r="G33" s="19"/>
      <c r="H33" s="19"/>
      <c r="I33" s="19" t="s">
        <v>18</v>
      </c>
      <c r="J33" s="19"/>
      <c r="K33" s="19"/>
      <c r="L33" s="20">
        <f t="shared" si="2"/>
        <v>450</v>
      </c>
      <c r="M33" s="20">
        <v>450</v>
      </c>
      <c r="N33" s="76"/>
      <c r="O33" s="21"/>
    </row>
    <row r="34" spans="1:16" s="22" customFormat="1" ht="28.5" customHeight="1" x14ac:dyDescent="0.2">
      <c r="A34" s="19">
        <f t="shared" si="0"/>
        <v>30</v>
      </c>
      <c r="B34" s="13" t="s">
        <v>166</v>
      </c>
      <c r="C34" s="19"/>
      <c r="D34" s="19"/>
      <c r="E34" s="19" t="s">
        <v>17</v>
      </c>
      <c r="F34" s="19"/>
      <c r="G34" s="19"/>
      <c r="H34" s="19"/>
      <c r="I34" s="19" t="s">
        <v>18</v>
      </c>
      <c r="J34" s="19"/>
      <c r="K34" s="19"/>
      <c r="L34" s="20">
        <f t="shared" si="2"/>
        <v>450</v>
      </c>
      <c r="M34" s="20">
        <v>450</v>
      </c>
      <c r="N34" s="76"/>
      <c r="O34" s="21"/>
    </row>
    <row r="35" spans="1:16" s="22" customFormat="1" ht="28.5" customHeight="1" x14ac:dyDescent="0.2">
      <c r="A35" s="19">
        <f t="shared" si="0"/>
        <v>31</v>
      </c>
      <c r="B35" s="13" t="s">
        <v>167</v>
      </c>
      <c r="C35" s="19"/>
      <c r="D35" s="19"/>
      <c r="E35" s="19" t="s">
        <v>17</v>
      </c>
      <c r="F35" s="19"/>
      <c r="G35" s="19"/>
      <c r="H35" s="19"/>
      <c r="I35" s="19" t="s">
        <v>18</v>
      </c>
      <c r="J35" s="19"/>
      <c r="K35" s="19"/>
      <c r="L35" s="20">
        <f>M35</f>
        <v>200</v>
      </c>
      <c r="M35" s="20">
        <v>200</v>
      </c>
      <c r="N35" s="76"/>
      <c r="O35" s="21"/>
    </row>
    <row r="36" spans="1:16" s="22" customFormat="1" ht="28.5" customHeight="1" x14ac:dyDescent="0.2">
      <c r="A36" s="19">
        <f t="shared" si="0"/>
        <v>32</v>
      </c>
      <c r="B36" s="13" t="s">
        <v>60</v>
      </c>
      <c r="C36" s="19"/>
      <c r="D36" s="19"/>
      <c r="E36" s="19" t="s">
        <v>17</v>
      </c>
      <c r="F36" s="19"/>
      <c r="G36" s="19"/>
      <c r="H36" s="19"/>
      <c r="I36" s="19" t="s">
        <v>18</v>
      </c>
      <c r="J36" s="19"/>
      <c r="K36" s="19"/>
      <c r="L36" s="20">
        <f t="shared" ref="L36:L43" si="3">M36</f>
        <v>90</v>
      </c>
      <c r="M36" s="20">
        <v>90</v>
      </c>
      <c r="N36" s="76"/>
    </row>
    <row r="37" spans="1:16" ht="28.5" customHeight="1" x14ac:dyDescent="0.25">
      <c r="A37" s="19">
        <f t="shared" ref="A37:A48" si="4">A36+1</f>
        <v>33</v>
      </c>
      <c r="B37" s="13" t="s">
        <v>55</v>
      </c>
      <c r="C37" s="29"/>
      <c r="D37" s="29"/>
      <c r="E37" s="19" t="s">
        <v>17</v>
      </c>
      <c r="F37" s="29"/>
      <c r="G37" s="29"/>
      <c r="H37" s="29"/>
      <c r="I37" s="19" t="s">
        <v>18</v>
      </c>
      <c r="J37" s="29"/>
      <c r="K37" s="29"/>
      <c r="L37" s="20">
        <f t="shared" si="3"/>
        <v>400</v>
      </c>
      <c r="M37" s="20">
        <v>400</v>
      </c>
      <c r="N37" s="76"/>
      <c r="P37" s="22"/>
    </row>
    <row r="38" spans="1:16" ht="28.5" customHeight="1" x14ac:dyDescent="0.25">
      <c r="A38" s="19">
        <f t="shared" si="4"/>
        <v>34</v>
      </c>
      <c r="B38" s="13" t="s">
        <v>56</v>
      </c>
      <c r="C38" s="29"/>
      <c r="D38" s="29"/>
      <c r="E38" s="19" t="s">
        <v>17</v>
      </c>
      <c r="F38" s="29"/>
      <c r="G38" s="29"/>
      <c r="H38" s="29"/>
      <c r="I38" s="19" t="s">
        <v>18</v>
      </c>
      <c r="J38" s="29"/>
      <c r="K38" s="29"/>
      <c r="L38" s="20">
        <f t="shared" si="3"/>
        <v>300</v>
      </c>
      <c r="M38" s="20">
        <v>300</v>
      </c>
      <c r="N38" s="76"/>
      <c r="P38" s="22"/>
    </row>
    <row r="39" spans="1:16" ht="28.5" customHeight="1" x14ac:dyDescent="0.25">
      <c r="A39" s="19">
        <f t="shared" si="4"/>
        <v>35</v>
      </c>
      <c r="B39" s="13" t="s">
        <v>61</v>
      </c>
      <c r="C39" s="29"/>
      <c r="D39" s="29"/>
      <c r="E39" s="19" t="s">
        <v>17</v>
      </c>
      <c r="F39" s="29"/>
      <c r="G39" s="29"/>
      <c r="H39" s="29"/>
      <c r="I39" s="19" t="s">
        <v>18</v>
      </c>
      <c r="J39" s="29"/>
      <c r="K39" s="29"/>
      <c r="L39" s="20">
        <f t="shared" si="3"/>
        <v>400</v>
      </c>
      <c r="M39" s="20">
        <v>400</v>
      </c>
      <c r="N39" s="76"/>
      <c r="P39" s="22"/>
    </row>
    <row r="40" spans="1:16" ht="28.5" customHeight="1" x14ac:dyDescent="0.25">
      <c r="A40" s="19">
        <f t="shared" si="4"/>
        <v>36</v>
      </c>
      <c r="B40" s="13" t="s">
        <v>62</v>
      </c>
      <c r="C40" s="29"/>
      <c r="D40" s="29"/>
      <c r="E40" s="19" t="s">
        <v>17</v>
      </c>
      <c r="F40" s="29"/>
      <c r="G40" s="29"/>
      <c r="H40" s="29"/>
      <c r="I40" s="19" t="s">
        <v>18</v>
      </c>
      <c r="J40" s="29"/>
      <c r="K40" s="29"/>
      <c r="L40" s="20">
        <v>1495</v>
      </c>
      <c r="M40" s="20">
        <v>1495</v>
      </c>
      <c r="N40" s="76"/>
      <c r="P40" s="22"/>
    </row>
    <row r="41" spans="1:16" ht="28.5" customHeight="1" x14ac:dyDescent="0.25">
      <c r="A41" s="19">
        <f t="shared" si="4"/>
        <v>37</v>
      </c>
      <c r="B41" s="13" t="s">
        <v>63</v>
      </c>
      <c r="C41" s="29"/>
      <c r="D41" s="29"/>
      <c r="E41" s="19" t="s">
        <v>17</v>
      </c>
      <c r="F41" s="29"/>
      <c r="G41" s="29"/>
      <c r="H41" s="29"/>
      <c r="I41" s="19" t="s">
        <v>18</v>
      </c>
      <c r="J41" s="29"/>
      <c r="K41" s="29"/>
      <c r="L41" s="20">
        <f t="shared" si="3"/>
        <v>1495</v>
      </c>
      <c r="M41" s="20">
        <v>1495</v>
      </c>
      <c r="N41" s="76"/>
      <c r="P41" s="22"/>
    </row>
    <row r="42" spans="1:16" ht="28.5" customHeight="1" x14ac:dyDescent="0.25">
      <c r="A42" s="19">
        <f t="shared" si="4"/>
        <v>38</v>
      </c>
      <c r="B42" s="13" t="s">
        <v>64</v>
      </c>
      <c r="C42" s="29"/>
      <c r="D42" s="29"/>
      <c r="E42" s="19" t="s">
        <v>17</v>
      </c>
      <c r="F42" s="29"/>
      <c r="G42" s="29"/>
      <c r="H42" s="29"/>
      <c r="I42" s="19" t="s">
        <v>18</v>
      </c>
      <c r="J42" s="29"/>
      <c r="K42" s="29"/>
      <c r="L42" s="20">
        <v>1495</v>
      </c>
      <c r="M42" s="20">
        <v>1495</v>
      </c>
      <c r="N42" s="76"/>
      <c r="P42" s="22"/>
    </row>
    <row r="43" spans="1:16" ht="28.5" customHeight="1" x14ac:dyDescent="0.25">
      <c r="A43" s="19">
        <f t="shared" si="4"/>
        <v>39</v>
      </c>
      <c r="B43" s="13" t="s">
        <v>57</v>
      </c>
      <c r="C43" s="29"/>
      <c r="D43" s="29"/>
      <c r="E43" s="19" t="s">
        <v>17</v>
      </c>
      <c r="F43" s="29"/>
      <c r="G43" s="29"/>
      <c r="H43" s="29"/>
      <c r="I43" s="19" t="s">
        <v>18</v>
      </c>
      <c r="J43" s="29"/>
      <c r="K43" s="29"/>
      <c r="L43" s="20">
        <f t="shared" si="3"/>
        <v>4000</v>
      </c>
      <c r="M43" s="20">
        <v>4000</v>
      </c>
      <c r="N43" s="76"/>
      <c r="P43" s="22"/>
    </row>
    <row r="44" spans="1:16" ht="28.5" customHeight="1" x14ac:dyDescent="0.25">
      <c r="A44" s="19">
        <f t="shared" si="4"/>
        <v>40</v>
      </c>
      <c r="B44" s="13" t="s">
        <v>65</v>
      </c>
      <c r="C44" s="29"/>
      <c r="D44" s="29"/>
      <c r="E44" s="19" t="s">
        <v>17</v>
      </c>
      <c r="F44" s="29"/>
      <c r="G44" s="29"/>
      <c r="H44" s="29"/>
      <c r="I44" s="19" t="s">
        <v>18</v>
      </c>
      <c r="J44" s="29"/>
      <c r="K44" s="29"/>
      <c r="L44" s="20">
        <v>600</v>
      </c>
      <c r="M44" s="20">
        <v>600</v>
      </c>
      <c r="N44" s="76"/>
      <c r="P44" s="22"/>
    </row>
    <row r="45" spans="1:16" ht="28.5" customHeight="1" x14ac:dyDescent="0.25">
      <c r="A45" s="19">
        <f t="shared" si="4"/>
        <v>41</v>
      </c>
      <c r="B45" s="13" t="s">
        <v>126</v>
      </c>
      <c r="C45" s="29"/>
      <c r="D45" s="29"/>
      <c r="E45" s="19" t="s">
        <v>54</v>
      </c>
      <c r="F45" s="29"/>
      <c r="G45" s="29"/>
      <c r="H45" s="29"/>
      <c r="I45" s="19" t="s">
        <v>54</v>
      </c>
      <c r="J45" s="29"/>
      <c r="K45" s="29"/>
      <c r="L45" s="20">
        <v>500</v>
      </c>
      <c r="M45" s="20">
        <v>500</v>
      </c>
      <c r="N45" s="76"/>
    </row>
    <row r="46" spans="1:16" ht="28.5" customHeight="1" x14ac:dyDescent="0.25">
      <c r="A46" s="19">
        <f t="shared" si="4"/>
        <v>42</v>
      </c>
      <c r="B46" s="13" t="s">
        <v>171</v>
      </c>
      <c r="C46" s="29"/>
      <c r="D46" s="29"/>
      <c r="E46" s="19" t="s">
        <v>54</v>
      </c>
      <c r="F46" s="29"/>
      <c r="G46" s="29"/>
      <c r="H46" s="29"/>
      <c r="I46" s="19" t="s">
        <v>54</v>
      </c>
      <c r="J46" s="29"/>
      <c r="K46" s="29"/>
      <c r="L46" s="20">
        <v>200</v>
      </c>
      <c r="M46" s="20">
        <f>L46</f>
        <v>200</v>
      </c>
      <c r="N46" s="76"/>
    </row>
    <row r="47" spans="1:16" ht="28.5" customHeight="1" x14ac:dyDescent="0.25">
      <c r="A47" s="19">
        <f t="shared" si="4"/>
        <v>43</v>
      </c>
      <c r="B47" s="13" t="s">
        <v>127</v>
      </c>
      <c r="C47" s="29" t="s">
        <v>54</v>
      </c>
      <c r="D47" s="29"/>
      <c r="E47" s="19"/>
      <c r="F47" s="29" t="s">
        <v>54</v>
      </c>
      <c r="G47" s="29"/>
      <c r="H47" s="29"/>
      <c r="I47" s="19" t="s">
        <v>54</v>
      </c>
      <c r="J47" s="29"/>
      <c r="K47" s="29"/>
      <c r="L47" s="20">
        <v>200</v>
      </c>
      <c r="M47" s="20">
        <v>200</v>
      </c>
      <c r="N47" s="76"/>
    </row>
    <row r="48" spans="1:16" ht="27.75" customHeight="1" x14ac:dyDescent="0.25">
      <c r="A48" s="19">
        <f t="shared" si="4"/>
        <v>44</v>
      </c>
      <c r="B48" s="91" t="s">
        <v>172</v>
      </c>
      <c r="C48" s="29" t="s">
        <v>54</v>
      </c>
      <c r="D48" s="29"/>
      <c r="E48" s="19"/>
      <c r="F48" s="29" t="s">
        <v>54</v>
      </c>
      <c r="G48" s="29"/>
      <c r="H48" s="29"/>
      <c r="I48" s="19" t="s">
        <v>54</v>
      </c>
      <c r="J48" s="29"/>
      <c r="K48" s="29"/>
      <c r="L48" s="20">
        <v>1490</v>
      </c>
      <c r="M48" s="20">
        <f>L48</f>
        <v>1490</v>
      </c>
      <c r="N48" s="77"/>
    </row>
    <row r="49" spans="1:15" ht="17.25" customHeight="1" x14ac:dyDescent="0.25">
      <c r="A49" s="19"/>
      <c r="B49" s="92" t="s">
        <v>70</v>
      </c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2"/>
    </row>
    <row r="50" spans="1:15" ht="27.75" customHeight="1" x14ac:dyDescent="0.25">
      <c r="A50" s="19">
        <f>A48+1</f>
        <v>45</v>
      </c>
      <c r="B50" s="13" t="s">
        <v>58</v>
      </c>
      <c r="C50" s="29"/>
      <c r="D50" s="29"/>
      <c r="E50" s="29"/>
      <c r="F50" s="29" t="s">
        <v>54</v>
      </c>
      <c r="G50" s="29"/>
      <c r="H50" s="29"/>
      <c r="I50" s="29"/>
      <c r="J50" s="29" t="s">
        <v>54</v>
      </c>
      <c r="K50" s="29"/>
      <c r="L50" s="33">
        <f t="shared" ref="L50:L51" si="5">M50</f>
        <v>1000</v>
      </c>
      <c r="M50" s="33">
        <v>1000</v>
      </c>
      <c r="N50" s="70" t="s">
        <v>110</v>
      </c>
    </row>
    <row r="51" spans="1:15" ht="42.75" customHeight="1" x14ac:dyDescent="0.25">
      <c r="A51" s="19">
        <f t="shared" ref="A51:A81" si="6">A50+1</f>
        <v>46</v>
      </c>
      <c r="B51" s="13" t="s">
        <v>59</v>
      </c>
      <c r="C51" s="29"/>
      <c r="D51" s="29"/>
      <c r="E51" s="29"/>
      <c r="F51" s="29" t="s">
        <v>54</v>
      </c>
      <c r="G51" s="29"/>
      <c r="H51" s="29"/>
      <c r="I51" s="29"/>
      <c r="J51" s="29" t="s">
        <v>54</v>
      </c>
      <c r="K51" s="29"/>
      <c r="L51" s="33">
        <f t="shared" si="5"/>
        <v>1000</v>
      </c>
      <c r="M51" s="33">
        <v>1000</v>
      </c>
      <c r="N51" s="71"/>
    </row>
    <row r="52" spans="1:15" ht="42.75" customHeight="1" x14ac:dyDescent="0.25">
      <c r="A52" s="19">
        <f t="shared" si="6"/>
        <v>47</v>
      </c>
      <c r="B52" s="91" t="s">
        <v>134</v>
      </c>
      <c r="C52" s="29"/>
      <c r="D52" s="29"/>
      <c r="E52" s="29"/>
      <c r="F52" s="29" t="s">
        <v>54</v>
      </c>
      <c r="G52" s="29"/>
      <c r="H52" s="29"/>
      <c r="I52" s="29"/>
      <c r="J52" s="29" t="s">
        <v>54</v>
      </c>
      <c r="K52" s="29"/>
      <c r="L52" s="33">
        <v>1440</v>
      </c>
      <c r="M52" s="33">
        <v>1440</v>
      </c>
      <c r="N52" s="72"/>
    </row>
    <row r="53" spans="1:15" x14ac:dyDescent="0.25">
      <c r="A53" s="19"/>
      <c r="B53" s="93" t="s">
        <v>71</v>
      </c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5"/>
    </row>
    <row r="54" spans="1:15" s="39" customFormat="1" ht="39" customHeight="1" x14ac:dyDescent="0.25">
      <c r="A54" s="38">
        <f>A52+1</f>
        <v>48</v>
      </c>
      <c r="B54" s="94" t="s">
        <v>133</v>
      </c>
      <c r="C54" s="36"/>
      <c r="D54" s="36" t="s">
        <v>54</v>
      </c>
      <c r="E54" s="36"/>
      <c r="F54" s="36"/>
      <c r="G54" s="36"/>
      <c r="H54" s="36"/>
      <c r="I54" s="36"/>
      <c r="J54" s="36" t="s">
        <v>54</v>
      </c>
      <c r="K54" s="37">
        <f>M54-L54</f>
        <v>28720.920000000002</v>
      </c>
      <c r="L54" s="38">
        <f>ROUND(M54*0.1,3)</f>
        <v>3191.2130000000002</v>
      </c>
      <c r="M54" s="37">
        <v>31912.133000000002</v>
      </c>
      <c r="N54" s="70" t="s">
        <v>111</v>
      </c>
    </row>
    <row r="55" spans="1:15" ht="39.75" customHeight="1" x14ac:dyDescent="0.25">
      <c r="A55" s="19">
        <f t="shared" si="6"/>
        <v>49</v>
      </c>
      <c r="B55" s="85" t="s">
        <v>132</v>
      </c>
      <c r="C55" s="29"/>
      <c r="D55" s="29" t="s">
        <v>54</v>
      </c>
      <c r="E55" s="29"/>
      <c r="F55" s="29"/>
      <c r="G55" s="29"/>
      <c r="H55" s="29"/>
      <c r="I55" s="29"/>
      <c r="J55" s="29" t="s">
        <v>54</v>
      </c>
      <c r="K55" s="33">
        <v>7545.3220000000001</v>
      </c>
      <c r="L55" s="38">
        <f>1331.529+656.335</f>
        <v>1987.864</v>
      </c>
      <c r="M55" s="33">
        <f>K55+L55</f>
        <v>9533.1859999999997</v>
      </c>
      <c r="N55" s="72"/>
      <c r="O55" s="40"/>
    </row>
    <row r="56" spans="1:15" ht="21" customHeight="1" x14ac:dyDescent="0.25">
      <c r="A56" s="19"/>
      <c r="B56" s="92" t="s">
        <v>73</v>
      </c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2"/>
    </row>
    <row r="57" spans="1:15" ht="41.25" customHeight="1" x14ac:dyDescent="0.25">
      <c r="A57" s="19">
        <f>A55+1</f>
        <v>50</v>
      </c>
      <c r="B57" s="85" t="s">
        <v>128</v>
      </c>
      <c r="C57" s="29" t="s">
        <v>54</v>
      </c>
      <c r="D57" s="29"/>
      <c r="E57" s="29"/>
      <c r="F57" s="29"/>
      <c r="G57" s="29"/>
      <c r="H57" s="29"/>
      <c r="I57" s="29"/>
      <c r="J57" s="29" t="s">
        <v>54</v>
      </c>
      <c r="K57" s="33">
        <v>10559.155000000001</v>
      </c>
      <c r="L57" s="19">
        <f>1173.239+5848.627</f>
        <v>7021.866</v>
      </c>
      <c r="M57" s="33">
        <f>K57+L57</f>
        <v>17581.021000000001</v>
      </c>
      <c r="N57" s="41" t="s">
        <v>117</v>
      </c>
    </row>
    <row r="58" spans="1:15" ht="41.25" customHeight="1" x14ac:dyDescent="0.25">
      <c r="A58" s="19">
        <f t="shared" ref="A58:A59" si="7">A57+1</f>
        <v>51</v>
      </c>
      <c r="B58" s="85" t="s">
        <v>173</v>
      </c>
      <c r="C58" s="29" t="s">
        <v>54</v>
      </c>
      <c r="D58" s="29"/>
      <c r="E58" s="29"/>
      <c r="F58" s="29"/>
      <c r="G58" s="29"/>
      <c r="H58" s="29"/>
      <c r="I58" s="29"/>
      <c r="J58" s="29" t="s">
        <v>54</v>
      </c>
      <c r="K58" s="33">
        <f>M58-L58</f>
        <v>1466.1179999999999</v>
      </c>
      <c r="L58" s="33">
        <v>77.16</v>
      </c>
      <c r="M58" s="33">
        <v>1543.278</v>
      </c>
      <c r="N58" s="71" t="s">
        <v>184</v>
      </c>
    </row>
    <row r="59" spans="1:15" ht="53.25" customHeight="1" x14ac:dyDescent="0.25">
      <c r="A59" s="84">
        <f t="shared" si="7"/>
        <v>52</v>
      </c>
      <c r="B59" s="95" t="s">
        <v>185</v>
      </c>
      <c r="C59" s="49" t="s">
        <v>54</v>
      </c>
      <c r="D59" s="49"/>
      <c r="E59" s="49"/>
      <c r="F59" s="49"/>
      <c r="G59" s="49"/>
      <c r="H59" s="49"/>
      <c r="I59" s="49"/>
      <c r="J59" s="49"/>
      <c r="K59" s="50"/>
      <c r="L59" s="50">
        <f>M59</f>
        <v>8733.7839999999997</v>
      </c>
      <c r="M59" s="50">
        <f>8524.731+209.053</f>
        <v>8733.7839999999997</v>
      </c>
      <c r="N59" s="71"/>
    </row>
    <row r="60" spans="1:15" ht="15.75" customHeight="1" x14ac:dyDescent="0.25">
      <c r="A60" s="19"/>
      <c r="B60" s="92" t="s">
        <v>137</v>
      </c>
      <c r="C60" s="42"/>
      <c r="D60" s="42"/>
      <c r="E60" s="42"/>
      <c r="F60" s="42"/>
      <c r="G60" s="42"/>
      <c r="H60" s="42"/>
      <c r="I60" s="42"/>
      <c r="J60" s="42"/>
      <c r="K60" s="42"/>
      <c r="L60" s="43"/>
      <c r="M60" s="43"/>
      <c r="N60" s="51"/>
    </row>
    <row r="61" spans="1:15" ht="77.25" customHeight="1" x14ac:dyDescent="0.25">
      <c r="A61" s="19">
        <f>A59+1</f>
        <v>53</v>
      </c>
      <c r="B61" s="85" t="s">
        <v>131</v>
      </c>
      <c r="C61" s="29"/>
      <c r="D61" s="29" t="s">
        <v>54</v>
      </c>
      <c r="E61" s="29"/>
      <c r="F61" s="29"/>
      <c r="G61" s="29"/>
      <c r="H61" s="29"/>
      <c r="I61" s="29"/>
      <c r="J61" s="29" t="s">
        <v>54</v>
      </c>
      <c r="K61" s="33">
        <f>M61-L61</f>
        <v>8239.3539999999994</v>
      </c>
      <c r="L61" s="33">
        <v>915.48299999999995</v>
      </c>
      <c r="M61" s="33">
        <v>9154.8369999999995</v>
      </c>
      <c r="N61" s="45" t="s">
        <v>183</v>
      </c>
    </row>
    <row r="62" spans="1:15" x14ac:dyDescent="0.25">
      <c r="A62" s="19"/>
      <c r="B62" s="16" t="s">
        <v>16</v>
      </c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8"/>
    </row>
    <row r="63" spans="1:15" ht="51.75" customHeight="1" x14ac:dyDescent="0.25">
      <c r="A63" s="19">
        <f>A61+1</f>
        <v>54</v>
      </c>
      <c r="B63" s="85" t="s">
        <v>66</v>
      </c>
      <c r="C63" s="29"/>
      <c r="D63" s="29"/>
      <c r="E63" s="29"/>
      <c r="F63" s="29" t="s">
        <v>54</v>
      </c>
      <c r="G63" s="29"/>
      <c r="H63" s="29"/>
      <c r="I63" s="29"/>
      <c r="J63" s="29" t="s">
        <v>54</v>
      </c>
      <c r="K63" s="29"/>
      <c r="L63" s="33">
        <f>M63</f>
        <v>300</v>
      </c>
      <c r="M63" s="33">
        <v>300</v>
      </c>
      <c r="N63" s="45" t="s">
        <v>116</v>
      </c>
    </row>
    <row r="64" spans="1:15" ht="78" customHeight="1" x14ac:dyDescent="0.25">
      <c r="A64" s="19">
        <f>A63+1</f>
        <v>55</v>
      </c>
      <c r="B64" s="85" t="s">
        <v>67</v>
      </c>
      <c r="C64" s="29"/>
      <c r="D64" s="29"/>
      <c r="E64" s="29"/>
      <c r="F64" s="29" t="s">
        <v>54</v>
      </c>
      <c r="G64" s="29"/>
      <c r="H64" s="29"/>
      <c r="I64" s="29"/>
      <c r="J64" s="29" t="s">
        <v>54</v>
      </c>
      <c r="K64" s="29"/>
      <c r="L64" s="33">
        <f>M64</f>
        <v>596.16600000000005</v>
      </c>
      <c r="M64" s="33">
        <v>596.16600000000005</v>
      </c>
      <c r="N64" s="45" t="s">
        <v>113</v>
      </c>
    </row>
    <row r="65" spans="1:14" ht="65.25" customHeight="1" x14ac:dyDescent="0.25">
      <c r="A65" s="19">
        <f>A64+1</f>
        <v>56</v>
      </c>
      <c r="B65" s="85" t="s">
        <v>141</v>
      </c>
      <c r="C65" s="29"/>
      <c r="D65" s="29" t="s">
        <v>54</v>
      </c>
      <c r="E65" s="29"/>
      <c r="F65" s="29"/>
      <c r="G65" s="29"/>
      <c r="H65" s="29"/>
      <c r="I65" s="29"/>
      <c r="J65" s="29" t="s">
        <v>54</v>
      </c>
      <c r="K65" s="33">
        <f>M65-L65</f>
        <v>6734.9520000000002</v>
      </c>
      <c r="L65" s="19">
        <v>748.327</v>
      </c>
      <c r="M65" s="33">
        <v>7483.2790000000005</v>
      </c>
      <c r="N65" s="45" t="s">
        <v>113</v>
      </c>
    </row>
    <row r="66" spans="1:14" ht="66" customHeight="1" x14ac:dyDescent="0.25">
      <c r="A66" s="19">
        <f t="shared" ref="A66:A75" si="8">A65+1</f>
        <v>57</v>
      </c>
      <c r="B66" s="85" t="s">
        <v>122</v>
      </c>
      <c r="C66" s="29"/>
      <c r="D66" s="29"/>
      <c r="E66" s="19" t="s">
        <v>17</v>
      </c>
      <c r="F66" s="29"/>
      <c r="G66" s="29"/>
      <c r="H66" s="29"/>
      <c r="I66" s="29"/>
      <c r="J66" s="29" t="s">
        <v>54</v>
      </c>
      <c r="K66" s="33"/>
      <c r="L66" s="33">
        <f>M66</f>
        <v>524.99400000000003</v>
      </c>
      <c r="M66" s="33">
        <v>524.99400000000003</v>
      </c>
      <c r="N66" s="70" t="s">
        <v>116</v>
      </c>
    </row>
    <row r="67" spans="1:14" ht="26.25" customHeight="1" x14ac:dyDescent="0.25">
      <c r="A67" s="19">
        <f t="shared" si="8"/>
        <v>58</v>
      </c>
      <c r="B67" s="85" t="s">
        <v>129</v>
      </c>
      <c r="C67" s="29"/>
      <c r="D67" s="29"/>
      <c r="E67" s="29" t="s">
        <v>54</v>
      </c>
      <c r="F67" s="29"/>
      <c r="G67" s="29"/>
      <c r="H67" s="29"/>
      <c r="I67" s="29"/>
      <c r="J67" s="29" t="s">
        <v>54</v>
      </c>
      <c r="K67" s="33">
        <v>7632.0360000000001</v>
      </c>
      <c r="L67" s="33">
        <f>M67-K67</f>
        <v>1540.607</v>
      </c>
      <c r="M67" s="33">
        <v>9172.643</v>
      </c>
      <c r="N67" s="72"/>
    </row>
    <row r="68" spans="1:14" ht="80.25" customHeight="1" x14ac:dyDescent="0.25">
      <c r="A68" s="19">
        <f t="shared" si="8"/>
        <v>59</v>
      </c>
      <c r="B68" s="85" t="s">
        <v>174</v>
      </c>
      <c r="C68" s="29"/>
      <c r="D68" s="29"/>
      <c r="E68" s="29" t="s">
        <v>54</v>
      </c>
      <c r="F68" s="29"/>
      <c r="G68" s="29"/>
      <c r="H68" s="29" t="s">
        <v>54</v>
      </c>
      <c r="I68" s="29"/>
      <c r="J68" s="29"/>
      <c r="K68" s="33">
        <f>M68-L68</f>
        <v>16529.334000000003</v>
      </c>
      <c r="L68" s="33">
        <v>869.96</v>
      </c>
      <c r="M68" s="33">
        <v>17399.294000000002</v>
      </c>
      <c r="N68" s="44" t="s">
        <v>207</v>
      </c>
    </row>
    <row r="69" spans="1:14" ht="52.5" customHeight="1" x14ac:dyDescent="0.25">
      <c r="A69" s="19">
        <f t="shared" si="8"/>
        <v>60</v>
      </c>
      <c r="B69" s="85" t="s">
        <v>175</v>
      </c>
      <c r="C69" s="29"/>
      <c r="D69" s="29"/>
      <c r="E69" s="29" t="s">
        <v>54</v>
      </c>
      <c r="F69" s="29"/>
      <c r="G69" s="29"/>
      <c r="H69" s="29"/>
      <c r="I69" s="29"/>
      <c r="J69" s="29" t="s">
        <v>54</v>
      </c>
      <c r="K69" s="33">
        <f>M69-L69</f>
        <v>3600.1439999999998</v>
      </c>
      <c r="L69" s="33">
        <v>189.48</v>
      </c>
      <c r="M69" s="33">
        <v>3789.6239999999998</v>
      </c>
      <c r="N69" s="44" t="s">
        <v>116</v>
      </c>
    </row>
    <row r="70" spans="1:14" ht="52.5" customHeight="1" x14ac:dyDescent="0.25">
      <c r="A70" s="19">
        <f t="shared" si="8"/>
        <v>61</v>
      </c>
      <c r="B70" s="85" t="s">
        <v>177</v>
      </c>
      <c r="C70" s="29"/>
      <c r="D70" s="29"/>
      <c r="E70" s="29" t="s">
        <v>54</v>
      </c>
      <c r="F70" s="29"/>
      <c r="G70" s="29"/>
      <c r="H70" s="29" t="s">
        <v>54</v>
      </c>
      <c r="I70" s="29"/>
      <c r="J70" s="29"/>
      <c r="K70" s="33"/>
      <c r="L70" s="33">
        <f t="shared" ref="L70:L75" si="9">M70</f>
        <v>41.963000000000001</v>
      </c>
      <c r="M70" s="33">
        <v>41.963000000000001</v>
      </c>
      <c r="N70" s="70" t="s">
        <v>207</v>
      </c>
    </row>
    <row r="71" spans="1:14" ht="52.5" customHeight="1" x14ac:dyDescent="0.25">
      <c r="A71" s="19">
        <f t="shared" si="8"/>
        <v>62</v>
      </c>
      <c r="B71" s="85" t="s">
        <v>178</v>
      </c>
      <c r="C71" s="29"/>
      <c r="D71" s="29"/>
      <c r="E71" s="29" t="s">
        <v>54</v>
      </c>
      <c r="F71" s="29"/>
      <c r="G71" s="29"/>
      <c r="H71" s="29" t="s">
        <v>54</v>
      </c>
      <c r="I71" s="29"/>
      <c r="J71" s="29"/>
      <c r="K71" s="33"/>
      <c r="L71" s="33">
        <f t="shared" si="9"/>
        <v>970.44600000000003</v>
      </c>
      <c r="M71" s="33">
        <v>970.44600000000003</v>
      </c>
      <c r="N71" s="71"/>
    </row>
    <row r="72" spans="1:14" ht="52.5" customHeight="1" x14ac:dyDescent="0.25">
      <c r="A72" s="19">
        <f t="shared" si="8"/>
        <v>63</v>
      </c>
      <c r="B72" s="85" t="s">
        <v>179</v>
      </c>
      <c r="C72" s="29"/>
      <c r="D72" s="29"/>
      <c r="E72" s="29" t="s">
        <v>54</v>
      </c>
      <c r="F72" s="29"/>
      <c r="G72" s="29"/>
      <c r="H72" s="29" t="s">
        <v>54</v>
      </c>
      <c r="I72" s="29"/>
      <c r="J72" s="29"/>
      <c r="K72" s="33"/>
      <c r="L72" s="33">
        <f t="shared" si="9"/>
        <v>1419.817</v>
      </c>
      <c r="M72" s="33">
        <v>1419.817</v>
      </c>
      <c r="N72" s="71"/>
    </row>
    <row r="73" spans="1:14" ht="52.5" customHeight="1" x14ac:dyDescent="0.25">
      <c r="A73" s="19">
        <f t="shared" si="8"/>
        <v>64</v>
      </c>
      <c r="B73" s="85" t="s">
        <v>180</v>
      </c>
      <c r="C73" s="29"/>
      <c r="D73" s="29"/>
      <c r="E73" s="29" t="s">
        <v>54</v>
      </c>
      <c r="F73" s="29"/>
      <c r="G73" s="29"/>
      <c r="H73" s="29" t="s">
        <v>54</v>
      </c>
      <c r="I73" s="29"/>
      <c r="J73" s="29"/>
      <c r="K73" s="33"/>
      <c r="L73" s="33">
        <f t="shared" si="9"/>
        <v>993.21799999999996</v>
      </c>
      <c r="M73" s="33">
        <v>993.21799999999996</v>
      </c>
      <c r="N73" s="71"/>
    </row>
    <row r="74" spans="1:14" ht="52.5" customHeight="1" x14ac:dyDescent="0.25">
      <c r="A74" s="19">
        <f t="shared" si="8"/>
        <v>65</v>
      </c>
      <c r="B74" s="85" t="s">
        <v>181</v>
      </c>
      <c r="C74" s="29"/>
      <c r="D74" s="29"/>
      <c r="E74" s="29" t="s">
        <v>54</v>
      </c>
      <c r="F74" s="29"/>
      <c r="G74" s="29"/>
      <c r="H74" s="29" t="s">
        <v>54</v>
      </c>
      <c r="I74" s="29"/>
      <c r="J74" s="29"/>
      <c r="K74" s="33"/>
      <c r="L74" s="33">
        <f t="shared" si="9"/>
        <v>999.98699999999997</v>
      </c>
      <c r="M74" s="33">
        <v>999.98699999999997</v>
      </c>
      <c r="N74" s="71"/>
    </row>
    <row r="75" spans="1:14" ht="52.5" customHeight="1" x14ac:dyDescent="0.25">
      <c r="A75" s="19">
        <f t="shared" si="8"/>
        <v>66</v>
      </c>
      <c r="B75" s="85" t="s">
        <v>182</v>
      </c>
      <c r="C75" s="29"/>
      <c r="D75" s="29"/>
      <c r="E75" s="29" t="s">
        <v>54</v>
      </c>
      <c r="F75" s="29"/>
      <c r="G75" s="29"/>
      <c r="H75" s="29" t="s">
        <v>54</v>
      </c>
      <c r="I75" s="29"/>
      <c r="J75" s="29"/>
      <c r="K75" s="33"/>
      <c r="L75" s="33">
        <f t="shared" si="9"/>
        <v>962.68299999999999</v>
      </c>
      <c r="M75" s="33">
        <v>962.68299999999999</v>
      </c>
      <c r="N75" s="72"/>
    </row>
    <row r="76" spans="1:14" ht="17.25" customHeight="1" x14ac:dyDescent="0.25">
      <c r="A76" s="19"/>
      <c r="B76" s="92" t="s">
        <v>72</v>
      </c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2"/>
    </row>
    <row r="77" spans="1:14" ht="51" x14ac:dyDescent="0.25">
      <c r="A77" s="19">
        <f>A75+1</f>
        <v>67</v>
      </c>
      <c r="B77" s="96" t="s">
        <v>123</v>
      </c>
      <c r="C77" s="29" t="s">
        <v>54</v>
      </c>
      <c r="D77" s="29"/>
      <c r="E77" s="29"/>
      <c r="F77" s="29"/>
      <c r="G77" s="29"/>
      <c r="H77" s="29"/>
      <c r="I77" s="29"/>
      <c r="J77" s="29" t="s">
        <v>54</v>
      </c>
      <c r="K77" s="29"/>
      <c r="L77" s="33">
        <v>20000</v>
      </c>
      <c r="M77" s="33">
        <f>L77</f>
        <v>20000</v>
      </c>
      <c r="N77" s="45" t="s">
        <v>115</v>
      </c>
    </row>
    <row r="78" spans="1:14" ht="80.25" customHeight="1" x14ac:dyDescent="0.25">
      <c r="A78" s="19">
        <f t="shared" si="6"/>
        <v>68</v>
      </c>
      <c r="B78" s="85" t="s">
        <v>130</v>
      </c>
      <c r="C78" s="29"/>
      <c r="D78" s="29"/>
      <c r="E78" s="29" t="s">
        <v>54</v>
      </c>
      <c r="F78" s="29"/>
      <c r="G78" s="29"/>
      <c r="H78" s="29"/>
      <c r="I78" s="29"/>
      <c r="J78" s="29" t="s">
        <v>54</v>
      </c>
      <c r="K78" s="33">
        <f>M78-L78</f>
        <v>2286.6640000000002</v>
      </c>
      <c r="L78" s="33">
        <v>254.07300000000001</v>
      </c>
      <c r="M78" s="33">
        <v>2540.7370000000001</v>
      </c>
      <c r="N78" s="45" t="s">
        <v>207</v>
      </c>
    </row>
    <row r="79" spans="1:14" ht="38.25" customHeight="1" x14ac:dyDescent="0.25">
      <c r="A79" s="19">
        <f t="shared" si="6"/>
        <v>69</v>
      </c>
      <c r="B79" s="85" t="s">
        <v>176</v>
      </c>
      <c r="C79" s="29"/>
      <c r="D79" s="29"/>
      <c r="E79" s="29" t="s">
        <v>54</v>
      </c>
      <c r="F79" s="29"/>
      <c r="G79" s="29"/>
      <c r="H79" s="29"/>
      <c r="I79" s="29"/>
      <c r="J79" s="29" t="s">
        <v>54</v>
      </c>
      <c r="K79" s="33">
        <f>M79-L79</f>
        <v>5879.0640000000003</v>
      </c>
      <c r="L79" s="33">
        <v>309.42</v>
      </c>
      <c r="M79" s="33">
        <v>6188.4840000000004</v>
      </c>
      <c r="N79" s="70" t="s">
        <v>116</v>
      </c>
    </row>
    <row r="80" spans="1:14" ht="42.75" customHeight="1" x14ac:dyDescent="0.25">
      <c r="A80" s="19">
        <f t="shared" si="6"/>
        <v>70</v>
      </c>
      <c r="B80" s="85" t="s">
        <v>74</v>
      </c>
      <c r="C80" s="29"/>
      <c r="D80" s="29"/>
      <c r="E80" s="29"/>
      <c r="F80" s="29" t="s">
        <v>54</v>
      </c>
      <c r="G80" s="29"/>
      <c r="H80" s="29"/>
      <c r="I80" s="29"/>
      <c r="J80" s="29" t="s">
        <v>54</v>
      </c>
      <c r="K80" s="29"/>
      <c r="L80" s="33">
        <f>M80</f>
        <v>1000</v>
      </c>
      <c r="M80" s="33">
        <v>1000</v>
      </c>
      <c r="N80" s="72"/>
    </row>
    <row r="81" spans="1:14" ht="57" customHeight="1" x14ac:dyDescent="0.25">
      <c r="A81" s="19">
        <f t="shared" si="6"/>
        <v>71</v>
      </c>
      <c r="B81" s="85" t="s">
        <v>208</v>
      </c>
      <c r="C81" s="29" t="s">
        <v>54</v>
      </c>
      <c r="D81" s="29"/>
      <c r="E81" s="29"/>
      <c r="F81" s="29"/>
      <c r="G81" s="29"/>
      <c r="H81" s="29"/>
      <c r="I81" s="29"/>
      <c r="J81" s="33" t="s">
        <v>54</v>
      </c>
      <c r="K81" s="33">
        <v>725</v>
      </c>
      <c r="L81" s="33">
        <v>725</v>
      </c>
      <c r="M81" s="33">
        <f>K81+L81</f>
        <v>1450</v>
      </c>
      <c r="N81" s="46" t="s">
        <v>115</v>
      </c>
    </row>
    <row r="82" spans="1:14" s="22" customFormat="1" ht="12.75" x14ac:dyDescent="0.2">
      <c r="A82" s="19"/>
      <c r="B82" s="97" t="s">
        <v>69</v>
      </c>
      <c r="C82" s="19"/>
      <c r="D82" s="19"/>
      <c r="E82" s="19"/>
      <c r="F82" s="19"/>
      <c r="G82" s="19"/>
      <c r="H82" s="19"/>
      <c r="I82" s="19"/>
      <c r="J82" s="19"/>
      <c r="K82" s="47">
        <f>SUM(K6:K81)</f>
        <v>99918.062999999995</v>
      </c>
      <c r="L82" s="47">
        <f>SUM(L5:L81)</f>
        <v>82228.511000000013</v>
      </c>
      <c r="M82" s="47">
        <f>SUM(M5:M81)</f>
        <v>182146.57399999996</v>
      </c>
      <c r="N82" s="19"/>
    </row>
    <row r="85" spans="1:14" x14ac:dyDescent="0.25">
      <c r="M85" s="48"/>
    </row>
  </sheetData>
  <mergeCells count="11">
    <mergeCell ref="N79:N80"/>
    <mergeCell ref="N70:N75"/>
    <mergeCell ref="A2:J2"/>
    <mergeCell ref="N54:N55"/>
    <mergeCell ref="N66:N67"/>
    <mergeCell ref="N50:N52"/>
    <mergeCell ref="K2:L2"/>
    <mergeCell ref="M2:M3"/>
    <mergeCell ref="N2:N3"/>
    <mergeCell ref="N58:N59"/>
    <mergeCell ref="N5:N48"/>
  </mergeCells>
  <pageMargins left="0.19685039370078741" right="0.19685039370078741" top="0.48" bottom="0.3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5"/>
  <sheetViews>
    <sheetView tabSelected="1" topLeftCell="A37" zoomScaleNormal="100" workbookViewId="0">
      <selection activeCell="G109" sqref="G109"/>
    </sheetView>
  </sheetViews>
  <sheetFormatPr defaultRowHeight="15" x14ac:dyDescent="0.25"/>
  <cols>
    <col min="1" max="1" width="29.5703125" style="3" customWidth="1"/>
    <col min="2" max="2" width="40.140625" style="3" customWidth="1"/>
    <col min="3" max="3" width="7.42578125" style="3" customWidth="1"/>
    <col min="4" max="4" width="10.42578125" style="3" customWidth="1"/>
    <col min="5" max="16384" width="9.140625" style="3"/>
  </cols>
  <sheetData>
    <row r="1" spans="1:4" x14ac:dyDescent="0.25">
      <c r="A1" s="4" t="s">
        <v>22</v>
      </c>
      <c r="B1" s="2"/>
      <c r="C1" s="2"/>
      <c r="D1" s="2"/>
    </row>
    <row r="2" spans="1:4" x14ac:dyDescent="0.25">
      <c r="A2" s="2"/>
      <c r="B2" s="2"/>
      <c r="C2" s="2"/>
      <c r="D2" s="2"/>
    </row>
    <row r="3" spans="1:4" x14ac:dyDescent="0.25">
      <c r="A3" s="2"/>
      <c r="B3" s="4" t="s">
        <v>33</v>
      </c>
      <c r="C3" s="2"/>
      <c r="D3" s="2"/>
    </row>
    <row r="4" spans="1:4" s="7" customFormat="1" ht="26.25" customHeight="1" x14ac:dyDescent="0.2">
      <c r="A4" s="9" t="s">
        <v>28</v>
      </c>
      <c r="B4" s="9" t="s">
        <v>29</v>
      </c>
      <c r="C4" s="10" t="s">
        <v>21</v>
      </c>
      <c r="D4" s="10" t="s">
        <v>30</v>
      </c>
    </row>
    <row r="5" spans="1:4" s="52" customFormat="1" ht="18.75" customHeight="1" x14ac:dyDescent="0.25">
      <c r="A5" s="81" t="s">
        <v>14</v>
      </c>
      <c r="B5" s="81"/>
      <c r="C5" s="81"/>
      <c r="D5" s="81"/>
    </row>
    <row r="6" spans="1:4" s="55" customFormat="1" ht="14.25" x14ac:dyDescent="0.25">
      <c r="A6" s="53" t="s">
        <v>26</v>
      </c>
      <c r="B6" s="53" t="s">
        <v>49</v>
      </c>
      <c r="C6" s="54" t="s">
        <v>27</v>
      </c>
      <c r="D6" s="54">
        <v>1300</v>
      </c>
    </row>
    <row r="7" spans="1:4" s="55" customFormat="1" ht="14.25" x14ac:dyDescent="0.25">
      <c r="A7" s="53" t="s">
        <v>198</v>
      </c>
      <c r="B7" s="53" t="s">
        <v>49</v>
      </c>
      <c r="C7" s="54" t="s">
        <v>27</v>
      </c>
      <c r="D7" s="54">
        <v>800</v>
      </c>
    </row>
    <row r="8" spans="1:4" s="55" customFormat="1" ht="27" x14ac:dyDescent="0.25">
      <c r="A8" s="53" t="s">
        <v>23</v>
      </c>
      <c r="B8" s="53" t="s">
        <v>31</v>
      </c>
      <c r="C8" s="54" t="s">
        <v>27</v>
      </c>
      <c r="D8" s="54">
        <v>9650</v>
      </c>
    </row>
    <row r="9" spans="1:4" s="55" customFormat="1" ht="30" customHeight="1" x14ac:dyDescent="0.25">
      <c r="A9" s="53" t="s">
        <v>24</v>
      </c>
      <c r="B9" s="53" t="s">
        <v>32</v>
      </c>
      <c r="C9" s="54" t="s">
        <v>27</v>
      </c>
      <c r="D9" s="54">
        <v>90</v>
      </c>
    </row>
    <row r="10" spans="1:4" s="55" customFormat="1" ht="30" customHeight="1" x14ac:dyDescent="0.25">
      <c r="A10" s="53" t="s">
        <v>25</v>
      </c>
      <c r="B10" s="53" t="s">
        <v>31</v>
      </c>
      <c r="C10" s="54" t="s">
        <v>27</v>
      </c>
      <c r="D10" s="54">
        <v>10885</v>
      </c>
    </row>
    <row r="11" spans="1:4" s="55" customFormat="1" ht="15.75" customHeight="1" x14ac:dyDescent="0.25">
      <c r="A11" s="53" t="s">
        <v>192</v>
      </c>
      <c r="B11" s="53" t="s">
        <v>193</v>
      </c>
      <c r="C11" s="54" t="s">
        <v>27</v>
      </c>
      <c r="D11" s="54">
        <v>200</v>
      </c>
    </row>
    <row r="12" spans="1:4" s="55" customFormat="1" ht="27" customHeight="1" x14ac:dyDescent="0.25">
      <c r="A12" s="53" t="s">
        <v>194</v>
      </c>
      <c r="B12" s="53" t="s">
        <v>195</v>
      </c>
      <c r="C12" s="54" t="s">
        <v>27</v>
      </c>
      <c r="D12" s="54">
        <v>1490</v>
      </c>
    </row>
    <row r="13" spans="1:4" s="52" customFormat="1" ht="15.75" customHeight="1" x14ac:dyDescent="0.25">
      <c r="A13" s="82" t="s">
        <v>70</v>
      </c>
      <c r="B13" s="82"/>
      <c r="C13" s="82"/>
      <c r="D13" s="82"/>
    </row>
    <row r="14" spans="1:4" s="52" customFormat="1" ht="54.75" customHeight="1" x14ac:dyDescent="0.25">
      <c r="A14" s="56" t="s">
        <v>75</v>
      </c>
      <c r="B14" s="56" t="s">
        <v>34</v>
      </c>
      <c r="C14" s="57" t="s">
        <v>27</v>
      </c>
      <c r="D14" s="57">
        <f>1000+1000+1440</f>
        <v>3440</v>
      </c>
    </row>
    <row r="15" spans="1:4" s="52" customFormat="1" ht="16.5" customHeight="1" x14ac:dyDescent="0.25">
      <c r="A15" s="78" t="s">
        <v>71</v>
      </c>
      <c r="B15" s="79"/>
      <c r="C15" s="79"/>
      <c r="D15" s="80"/>
    </row>
    <row r="16" spans="1:4" s="52" customFormat="1" ht="16.5" customHeight="1" x14ac:dyDescent="0.25">
      <c r="A16" s="56" t="s">
        <v>80</v>
      </c>
      <c r="B16" s="56" t="s">
        <v>81</v>
      </c>
      <c r="C16" s="57" t="s">
        <v>27</v>
      </c>
      <c r="D16" s="57">
        <f>31912.133+9533.186</f>
        <v>41445.319000000003</v>
      </c>
    </row>
    <row r="17" spans="1:4" s="52" customFormat="1" ht="18" customHeight="1" x14ac:dyDescent="0.25">
      <c r="A17" s="78" t="s">
        <v>73</v>
      </c>
      <c r="B17" s="79"/>
      <c r="C17" s="79"/>
      <c r="D17" s="80"/>
    </row>
    <row r="18" spans="1:4" s="52" customFormat="1" ht="30.75" customHeight="1" x14ac:dyDescent="0.25">
      <c r="A18" s="56" t="s">
        <v>82</v>
      </c>
      <c r="B18" s="56" t="s">
        <v>86</v>
      </c>
      <c r="C18" s="57" t="s">
        <v>27</v>
      </c>
      <c r="D18" s="57">
        <v>27858.082999999999</v>
      </c>
    </row>
    <row r="19" spans="1:4" s="52" customFormat="1" ht="15.75" customHeight="1" x14ac:dyDescent="0.25">
      <c r="A19" s="78" t="s">
        <v>137</v>
      </c>
      <c r="B19" s="79"/>
      <c r="C19" s="79"/>
      <c r="D19" s="80"/>
    </row>
    <row r="20" spans="1:4" s="52" customFormat="1" ht="30.75" customHeight="1" x14ac:dyDescent="0.25">
      <c r="A20" s="56" t="s">
        <v>135</v>
      </c>
      <c r="B20" s="58" t="s">
        <v>136</v>
      </c>
      <c r="C20" s="57" t="s">
        <v>27</v>
      </c>
      <c r="D20" s="57">
        <v>9154.8369999999995</v>
      </c>
    </row>
    <row r="21" spans="1:4" s="52" customFormat="1" ht="15.75" customHeight="1" x14ac:dyDescent="0.25">
      <c r="A21" s="82" t="s">
        <v>16</v>
      </c>
      <c r="B21" s="82"/>
      <c r="C21" s="82"/>
      <c r="D21" s="82"/>
    </row>
    <row r="22" spans="1:4" s="52" customFormat="1" ht="30" customHeight="1" x14ac:dyDescent="0.25">
      <c r="A22" s="59" t="s">
        <v>78</v>
      </c>
      <c r="B22" s="56" t="s">
        <v>34</v>
      </c>
      <c r="C22" s="57" t="s">
        <v>27</v>
      </c>
      <c r="D22" s="60">
        <f>300+596.166</f>
        <v>896.16600000000005</v>
      </c>
    </row>
    <row r="23" spans="1:4" s="52" customFormat="1" ht="40.5" customHeight="1" x14ac:dyDescent="0.25">
      <c r="A23" s="59" t="s">
        <v>83</v>
      </c>
      <c r="B23" s="59" t="s">
        <v>84</v>
      </c>
      <c r="C23" s="57" t="s">
        <v>27</v>
      </c>
      <c r="D23" s="60">
        <v>7483.2790000000005</v>
      </c>
    </row>
    <row r="24" spans="1:4" s="52" customFormat="1" ht="27.75" x14ac:dyDescent="0.25">
      <c r="A24" s="56" t="s">
        <v>35</v>
      </c>
      <c r="B24" s="56" t="s">
        <v>31</v>
      </c>
      <c r="C24" s="57" t="s">
        <v>27</v>
      </c>
      <c r="D24" s="61">
        <v>524.99400000000003</v>
      </c>
    </row>
    <row r="25" spans="1:4" s="52" customFormat="1" ht="14.25" x14ac:dyDescent="0.25">
      <c r="A25" s="56" t="s">
        <v>76</v>
      </c>
      <c r="B25" s="62" t="s">
        <v>85</v>
      </c>
      <c r="C25" s="57" t="s">
        <v>27</v>
      </c>
      <c r="D25" s="57">
        <v>9172.643</v>
      </c>
    </row>
    <row r="26" spans="1:4" s="52" customFormat="1" ht="14.25" x14ac:dyDescent="0.25">
      <c r="A26" s="56" t="s">
        <v>188</v>
      </c>
      <c r="B26" s="62" t="s">
        <v>189</v>
      </c>
      <c r="C26" s="57" t="s">
        <v>27</v>
      </c>
      <c r="D26" s="61">
        <v>17399.294000000002</v>
      </c>
    </row>
    <row r="27" spans="1:4" s="52" customFormat="1" ht="14.25" x14ac:dyDescent="0.25">
      <c r="A27" s="56" t="s">
        <v>190</v>
      </c>
      <c r="B27" s="62" t="s">
        <v>191</v>
      </c>
      <c r="C27" s="57" t="s">
        <v>27</v>
      </c>
      <c r="D27" s="57">
        <v>3789.6239999999998</v>
      </c>
    </row>
    <row r="28" spans="1:4" s="52" customFormat="1" ht="27.75" x14ac:dyDescent="0.25">
      <c r="A28" s="56" t="s">
        <v>187</v>
      </c>
      <c r="B28" s="62" t="s">
        <v>186</v>
      </c>
      <c r="C28" s="57" t="s">
        <v>27</v>
      </c>
      <c r="D28" s="57">
        <v>5388.1139999999996</v>
      </c>
    </row>
    <row r="29" spans="1:4" s="52" customFormat="1" ht="14.25" x14ac:dyDescent="0.25">
      <c r="A29" s="78" t="s">
        <v>19</v>
      </c>
      <c r="B29" s="79"/>
      <c r="C29" s="79"/>
      <c r="D29" s="80"/>
    </row>
    <row r="30" spans="1:4" s="65" customFormat="1" ht="40.5" customHeight="1" x14ac:dyDescent="0.25">
      <c r="A30" s="63" t="s">
        <v>79</v>
      </c>
      <c r="B30" s="63" t="s">
        <v>124</v>
      </c>
      <c r="C30" s="61" t="s">
        <v>27</v>
      </c>
      <c r="D30" s="64">
        <v>20000</v>
      </c>
    </row>
    <row r="31" spans="1:4" s="52" customFormat="1" ht="15.75" customHeight="1" x14ac:dyDescent="0.25">
      <c r="A31" s="56" t="s">
        <v>94</v>
      </c>
      <c r="B31" s="63" t="s">
        <v>95</v>
      </c>
      <c r="C31" s="57" t="s">
        <v>27</v>
      </c>
      <c r="D31" s="57">
        <v>2540.7370000000001</v>
      </c>
    </row>
    <row r="32" spans="1:4" s="52" customFormat="1" ht="14.25" x14ac:dyDescent="0.25">
      <c r="A32" s="56" t="s">
        <v>87</v>
      </c>
      <c r="B32" s="63" t="s">
        <v>88</v>
      </c>
      <c r="C32" s="57" t="s">
        <v>27</v>
      </c>
      <c r="D32" s="57">
        <v>6188.4840000000004</v>
      </c>
    </row>
    <row r="33" spans="1:6" s="52" customFormat="1" ht="14.25" customHeight="1" x14ac:dyDescent="0.25">
      <c r="A33" s="56" t="s">
        <v>77</v>
      </c>
      <c r="B33" s="56" t="s">
        <v>34</v>
      </c>
      <c r="C33" s="57" t="s">
        <v>27</v>
      </c>
      <c r="D33" s="66">
        <v>1000</v>
      </c>
    </row>
    <row r="34" spans="1:6" s="52" customFormat="1" ht="27" customHeight="1" x14ac:dyDescent="0.25">
      <c r="A34" s="56" t="s">
        <v>209</v>
      </c>
      <c r="B34" s="56" t="s">
        <v>210</v>
      </c>
      <c r="C34" s="57" t="s">
        <v>27</v>
      </c>
      <c r="D34" s="66">
        <v>1450</v>
      </c>
    </row>
    <row r="35" spans="1:6" ht="25.5" customHeight="1" x14ac:dyDescent="0.25">
      <c r="F35" s="6"/>
    </row>
    <row r="36" spans="1:6" ht="15.75" x14ac:dyDescent="0.25">
      <c r="B36" s="8" t="s">
        <v>36</v>
      </c>
      <c r="F36" s="5"/>
    </row>
    <row r="37" spans="1:6" s="11" customFormat="1" ht="25.5" customHeight="1" x14ac:dyDescent="0.25">
      <c r="A37" s="9" t="s">
        <v>28</v>
      </c>
      <c r="B37" s="9" t="s">
        <v>29</v>
      </c>
      <c r="C37" s="10" t="s">
        <v>21</v>
      </c>
      <c r="D37" s="10" t="s">
        <v>30</v>
      </c>
      <c r="F37" s="12"/>
    </row>
    <row r="38" spans="1:6" s="52" customFormat="1" ht="14.25" x14ac:dyDescent="0.25">
      <c r="A38" s="81" t="s">
        <v>14</v>
      </c>
      <c r="B38" s="81"/>
      <c r="C38" s="81"/>
      <c r="D38" s="81"/>
    </row>
    <row r="39" spans="1:6" s="52" customFormat="1" ht="14.25" x14ac:dyDescent="0.25">
      <c r="A39" s="53" t="s">
        <v>26</v>
      </c>
      <c r="B39" s="53" t="s">
        <v>50</v>
      </c>
      <c r="C39" s="54" t="s">
        <v>89</v>
      </c>
      <c r="D39" s="67">
        <v>8025</v>
      </c>
    </row>
    <row r="40" spans="1:6" s="52" customFormat="1" ht="14.25" x14ac:dyDescent="0.25">
      <c r="A40" s="53" t="s">
        <v>198</v>
      </c>
      <c r="B40" s="53" t="s">
        <v>50</v>
      </c>
      <c r="C40" s="54" t="s">
        <v>41</v>
      </c>
      <c r="D40" s="67">
        <v>1000</v>
      </c>
    </row>
    <row r="41" spans="1:6" s="52" customFormat="1" ht="27" x14ac:dyDescent="0.25">
      <c r="A41" s="53" t="s">
        <v>23</v>
      </c>
      <c r="B41" s="53" t="s">
        <v>37</v>
      </c>
      <c r="C41" s="54" t="s">
        <v>41</v>
      </c>
      <c r="D41" s="54">
        <v>23945</v>
      </c>
    </row>
    <row r="42" spans="1:6" s="52" customFormat="1" ht="27" x14ac:dyDescent="0.25">
      <c r="A42" s="53" t="s">
        <v>24</v>
      </c>
      <c r="B42" s="53" t="s">
        <v>38</v>
      </c>
      <c r="C42" s="54" t="s">
        <v>41</v>
      </c>
      <c r="D42" s="54">
        <v>300</v>
      </c>
    </row>
    <row r="43" spans="1:6" s="52" customFormat="1" ht="19.5" customHeight="1" x14ac:dyDescent="0.25">
      <c r="A43" s="53" t="s">
        <v>25</v>
      </c>
      <c r="B43" s="53" t="s">
        <v>37</v>
      </c>
      <c r="C43" s="54" t="s">
        <v>41</v>
      </c>
      <c r="D43" s="54">
        <v>27697</v>
      </c>
    </row>
    <row r="44" spans="1:6" s="55" customFormat="1" ht="15.75" customHeight="1" x14ac:dyDescent="0.2">
      <c r="A44" s="53" t="s">
        <v>192</v>
      </c>
      <c r="B44" s="56" t="s">
        <v>40</v>
      </c>
      <c r="C44" s="54" t="s">
        <v>43</v>
      </c>
      <c r="D44" s="54">
        <v>1</v>
      </c>
    </row>
    <row r="45" spans="1:6" s="55" customFormat="1" ht="33" customHeight="1" x14ac:dyDescent="0.25">
      <c r="A45" s="53" t="s">
        <v>194</v>
      </c>
      <c r="B45" s="53" t="s">
        <v>196</v>
      </c>
      <c r="C45" s="54" t="s">
        <v>43</v>
      </c>
      <c r="D45" s="54">
        <v>1</v>
      </c>
    </row>
    <row r="46" spans="1:6" s="52" customFormat="1" ht="15.75" customHeight="1" x14ac:dyDescent="0.25">
      <c r="A46" s="82" t="s">
        <v>70</v>
      </c>
      <c r="B46" s="82"/>
      <c r="C46" s="82"/>
      <c r="D46" s="82"/>
    </row>
    <row r="47" spans="1:6" s="52" customFormat="1" ht="56.25" customHeight="1" x14ac:dyDescent="0.25">
      <c r="A47" s="56" t="s">
        <v>75</v>
      </c>
      <c r="B47" s="56" t="s">
        <v>40</v>
      </c>
      <c r="C47" s="57" t="s">
        <v>43</v>
      </c>
      <c r="D47" s="57">
        <v>3</v>
      </c>
    </row>
    <row r="48" spans="1:6" s="52" customFormat="1" ht="16.5" customHeight="1" x14ac:dyDescent="0.25">
      <c r="A48" s="78" t="s">
        <v>71</v>
      </c>
      <c r="B48" s="79"/>
      <c r="C48" s="79"/>
      <c r="D48" s="80"/>
    </row>
    <row r="49" spans="1:7" s="52" customFormat="1" ht="16.5" customHeight="1" x14ac:dyDescent="0.25">
      <c r="A49" s="56" t="s">
        <v>80</v>
      </c>
      <c r="B49" s="56" t="s">
        <v>97</v>
      </c>
      <c r="C49" s="57" t="s">
        <v>41</v>
      </c>
      <c r="D49" s="57">
        <v>845</v>
      </c>
    </row>
    <row r="50" spans="1:7" s="52" customFormat="1" ht="18" customHeight="1" x14ac:dyDescent="0.25">
      <c r="A50" s="78" t="s">
        <v>73</v>
      </c>
      <c r="B50" s="79"/>
      <c r="C50" s="79"/>
      <c r="D50" s="80"/>
    </row>
    <row r="51" spans="1:7" s="52" customFormat="1" ht="30.75" customHeight="1" x14ac:dyDescent="0.25">
      <c r="A51" s="63" t="s">
        <v>82</v>
      </c>
      <c r="B51" s="56" t="s">
        <v>90</v>
      </c>
      <c r="C51" s="57" t="s">
        <v>42</v>
      </c>
      <c r="D51" s="61">
        <v>19500</v>
      </c>
    </row>
    <row r="52" spans="1:7" s="52" customFormat="1" ht="15.75" customHeight="1" x14ac:dyDescent="0.25">
      <c r="A52" s="82" t="s">
        <v>137</v>
      </c>
      <c r="B52" s="82"/>
      <c r="C52" s="82"/>
      <c r="D52" s="82"/>
    </row>
    <row r="53" spans="1:7" s="52" customFormat="1" ht="29.25" customHeight="1" x14ac:dyDescent="0.25">
      <c r="A53" s="56" t="s">
        <v>138</v>
      </c>
      <c r="B53" s="56" t="s">
        <v>139</v>
      </c>
      <c r="C53" s="57" t="s">
        <v>43</v>
      </c>
      <c r="D53" s="57">
        <v>1</v>
      </c>
    </row>
    <row r="54" spans="1:7" s="52" customFormat="1" ht="15.75" customHeight="1" x14ac:dyDescent="0.25">
      <c r="A54" s="82" t="s">
        <v>16</v>
      </c>
      <c r="B54" s="82"/>
      <c r="C54" s="82"/>
      <c r="D54" s="82"/>
    </row>
    <row r="55" spans="1:7" s="52" customFormat="1" ht="27.75" customHeight="1" x14ac:dyDescent="0.25">
      <c r="A55" s="59" t="s">
        <v>78</v>
      </c>
      <c r="B55" s="56" t="s">
        <v>40</v>
      </c>
      <c r="C55" s="57" t="s">
        <v>43</v>
      </c>
      <c r="D55" s="60">
        <v>2</v>
      </c>
    </row>
    <row r="56" spans="1:7" s="52" customFormat="1" ht="42.75" customHeight="1" x14ac:dyDescent="0.25">
      <c r="A56" s="59" t="s">
        <v>83</v>
      </c>
      <c r="B56" s="59" t="s">
        <v>100</v>
      </c>
      <c r="C56" s="57" t="s">
        <v>43</v>
      </c>
      <c r="D56" s="60">
        <v>80</v>
      </c>
    </row>
    <row r="57" spans="1:7" s="52" customFormat="1" ht="27.75" x14ac:dyDescent="0.25">
      <c r="A57" s="56" t="s">
        <v>35</v>
      </c>
      <c r="B57" s="56" t="s">
        <v>37</v>
      </c>
      <c r="C57" s="57" t="s">
        <v>41</v>
      </c>
      <c r="D57" s="61">
        <v>1302</v>
      </c>
    </row>
    <row r="58" spans="1:7" s="52" customFormat="1" ht="14.25" x14ac:dyDescent="0.25">
      <c r="A58" s="56" t="s">
        <v>76</v>
      </c>
      <c r="B58" s="62" t="s">
        <v>39</v>
      </c>
      <c r="C58" s="57" t="s">
        <v>43</v>
      </c>
      <c r="D58" s="57">
        <v>14</v>
      </c>
    </row>
    <row r="59" spans="1:7" s="52" customFormat="1" ht="14.25" x14ac:dyDescent="0.25">
      <c r="A59" s="56" t="s">
        <v>188</v>
      </c>
      <c r="B59" s="62" t="s">
        <v>199</v>
      </c>
      <c r="C59" s="57" t="s">
        <v>43</v>
      </c>
      <c r="D59" s="57">
        <v>1</v>
      </c>
    </row>
    <row r="60" spans="1:7" s="52" customFormat="1" ht="14.25" x14ac:dyDescent="0.25">
      <c r="A60" s="56" t="s">
        <v>190</v>
      </c>
      <c r="B60" s="62" t="s">
        <v>199</v>
      </c>
      <c r="C60" s="57" t="s">
        <v>43</v>
      </c>
      <c r="D60" s="57">
        <v>1</v>
      </c>
    </row>
    <row r="61" spans="1:7" s="52" customFormat="1" ht="27.75" x14ac:dyDescent="0.25">
      <c r="A61" s="56" t="s">
        <v>187</v>
      </c>
      <c r="B61" s="62" t="s">
        <v>200</v>
      </c>
      <c r="C61" s="57" t="s">
        <v>41</v>
      </c>
      <c r="D61" s="57">
        <v>2155</v>
      </c>
    </row>
    <row r="62" spans="1:7" s="52" customFormat="1" ht="14.25" x14ac:dyDescent="0.25">
      <c r="A62" s="78" t="s">
        <v>19</v>
      </c>
      <c r="B62" s="79"/>
      <c r="C62" s="79"/>
      <c r="D62" s="80"/>
    </row>
    <row r="63" spans="1:7" s="65" customFormat="1" ht="42.75" customHeight="1" x14ac:dyDescent="0.25">
      <c r="A63" s="63" t="s">
        <v>79</v>
      </c>
      <c r="B63" s="63" t="s">
        <v>125</v>
      </c>
      <c r="C63" s="61" t="s">
        <v>43</v>
      </c>
      <c r="D63" s="61">
        <v>1</v>
      </c>
      <c r="G63" s="68"/>
    </row>
    <row r="64" spans="1:7" s="52" customFormat="1" ht="14.25" customHeight="1" x14ac:dyDescent="0.25">
      <c r="A64" s="62" t="s">
        <v>92</v>
      </c>
      <c r="B64" s="63" t="s">
        <v>93</v>
      </c>
      <c r="C64" s="57" t="s">
        <v>43</v>
      </c>
      <c r="D64" s="57">
        <v>1791</v>
      </c>
    </row>
    <row r="65" spans="1:4" s="52" customFormat="1" ht="14.25" x14ac:dyDescent="0.25">
      <c r="A65" s="62" t="s">
        <v>87</v>
      </c>
      <c r="B65" s="63" t="s">
        <v>91</v>
      </c>
      <c r="C65" s="57" t="s">
        <v>41</v>
      </c>
      <c r="D65" s="57">
        <v>1033</v>
      </c>
    </row>
    <row r="66" spans="1:4" s="52" customFormat="1" ht="14.25" x14ac:dyDescent="0.25">
      <c r="A66" s="56" t="s">
        <v>77</v>
      </c>
      <c r="B66" s="56" t="s">
        <v>40</v>
      </c>
      <c r="C66" s="57" t="s">
        <v>43</v>
      </c>
      <c r="D66" s="57">
        <v>1</v>
      </c>
    </row>
    <row r="67" spans="1:4" s="52" customFormat="1" ht="27.75" x14ac:dyDescent="0.25">
      <c r="A67" s="56" t="s">
        <v>209</v>
      </c>
      <c r="B67" s="56" t="s">
        <v>211</v>
      </c>
      <c r="C67" s="57" t="s">
        <v>43</v>
      </c>
      <c r="D67" s="57">
        <v>1</v>
      </c>
    </row>
    <row r="69" spans="1:4" ht="15.75" x14ac:dyDescent="0.25">
      <c r="B69" s="8" t="s">
        <v>44</v>
      </c>
    </row>
    <row r="70" spans="1:4" s="11" customFormat="1" ht="24.75" customHeight="1" x14ac:dyDescent="0.25">
      <c r="A70" s="9" t="s">
        <v>28</v>
      </c>
      <c r="B70" s="9" t="s">
        <v>29</v>
      </c>
      <c r="C70" s="10" t="s">
        <v>21</v>
      </c>
      <c r="D70" s="10" t="s">
        <v>30</v>
      </c>
    </row>
    <row r="71" spans="1:4" s="52" customFormat="1" ht="29.25" customHeight="1" x14ac:dyDescent="0.25">
      <c r="A71" s="81" t="s">
        <v>14</v>
      </c>
      <c r="B71" s="81"/>
      <c r="C71" s="81"/>
      <c r="D71" s="81"/>
    </row>
    <row r="72" spans="1:4" s="55" customFormat="1" ht="15.75" customHeight="1" x14ac:dyDescent="0.25">
      <c r="A72" s="53" t="s">
        <v>26</v>
      </c>
      <c r="B72" s="53" t="s">
        <v>53</v>
      </c>
      <c r="C72" s="54" t="s">
        <v>45</v>
      </c>
      <c r="D72" s="54">
        <v>162</v>
      </c>
    </row>
    <row r="73" spans="1:4" s="55" customFormat="1" ht="15" customHeight="1" x14ac:dyDescent="0.25">
      <c r="A73" s="53" t="s">
        <v>198</v>
      </c>
      <c r="B73" s="53" t="s">
        <v>53</v>
      </c>
      <c r="C73" s="54" t="s">
        <v>45</v>
      </c>
      <c r="D73" s="54">
        <v>800</v>
      </c>
    </row>
    <row r="74" spans="1:4" s="55" customFormat="1" ht="27" x14ac:dyDescent="0.25">
      <c r="A74" s="53" t="s">
        <v>23</v>
      </c>
      <c r="B74" s="53" t="s">
        <v>51</v>
      </c>
      <c r="C74" s="54" t="s">
        <v>45</v>
      </c>
      <c r="D74" s="54">
        <v>403</v>
      </c>
    </row>
    <row r="75" spans="1:4" s="55" customFormat="1" ht="27" x14ac:dyDescent="0.25">
      <c r="A75" s="53" t="s">
        <v>24</v>
      </c>
      <c r="B75" s="53" t="s">
        <v>52</v>
      </c>
      <c r="C75" s="54" t="s">
        <v>45</v>
      </c>
      <c r="D75" s="54">
        <v>300</v>
      </c>
    </row>
    <row r="76" spans="1:4" s="55" customFormat="1" ht="27" x14ac:dyDescent="0.25">
      <c r="A76" s="53" t="s">
        <v>25</v>
      </c>
      <c r="B76" s="53" t="s">
        <v>51</v>
      </c>
      <c r="C76" s="54" t="s">
        <v>45</v>
      </c>
      <c r="D76" s="54">
        <v>393</v>
      </c>
    </row>
    <row r="77" spans="1:4" s="55" customFormat="1" ht="15.75" customHeight="1" x14ac:dyDescent="0.2">
      <c r="A77" s="53" t="s">
        <v>192</v>
      </c>
      <c r="B77" s="56" t="s">
        <v>96</v>
      </c>
      <c r="C77" s="54" t="s">
        <v>43</v>
      </c>
      <c r="D77" s="54">
        <v>200000</v>
      </c>
    </row>
    <row r="78" spans="1:4" s="55" customFormat="1" ht="33" customHeight="1" x14ac:dyDescent="0.25">
      <c r="A78" s="53" t="s">
        <v>194</v>
      </c>
      <c r="B78" s="53" t="s">
        <v>201</v>
      </c>
      <c r="C78" s="54" t="s">
        <v>43</v>
      </c>
      <c r="D78" s="54">
        <v>1490000</v>
      </c>
    </row>
    <row r="79" spans="1:4" s="52" customFormat="1" ht="15.75" customHeight="1" x14ac:dyDescent="0.25">
      <c r="A79" s="82" t="s">
        <v>70</v>
      </c>
      <c r="B79" s="82"/>
      <c r="C79" s="82"/>
      <c r="D79" s="82"/>
    </row>
    <row r="80" spans="1:4" s="52" customFormat="1" ht="54.75" customHeight="1" x14ac:dyDescent="0.25">
      <c r="A80" s="56" t="s">
        <v>75</v>
      </c>
      <c r="B80" s="56" t="s">
        <v>96</v>
      </c>
      <c r="C80" s="57" t="s">
        <v>45</v>
      </c>
      <c r="D80" s="57">
        <v>1000000</v>
      </c>
    </row>
    <row r="81" spans="1:4" s="52" customFormat="1" ht="16.5" customHeight="1" x14ac:dyDescent="0.25">
      <c r="A81" s="78" t="s">
        <v>71</v>
      </c>
      <c r="B81" s="79"/>
      <c r="C81" s="79"/>
      <c r="D81" s="80"/>
    </row>
    <row r="82" spans="1:4" s="65" customFormat="1" ht="16.5" customHeight="1" x14ac:dyDescent="0.25">
      <c r="A82" s="63" t="s">
        <v>80</v>
      </c>
      <c r="B82" s="63" t="s">
        <v>98</v>
      </c>
      <c r="C82" s="61" t="s">
        <v>45</v>
      </c>
      <c r="D82" s="61">
        <v>49017</v>
      </c>
    </row>
    <row r="83" spans="1:4" s="52" customFormat="1" ht="18" customHeight="1" x14ac:dyDescent="0.25">
      <c r="A83" s="78" t="s">
        <v>73</v>
      </c>
      <c r="B83" s="79"/>
      <c r="C83" s="79"/>
      <c r="D83" s="80"/>
    </row>
    <row r="84" spans="1:4" s="52" customFormat="1" ht="30.75" customHeight="1" x14ac:dyDescent="0.25">
      <c r="A84" s="56" t="s">
        <v>82</v>
      </c>
      <c r="B84" s="56" t="s">
        <v>99</v>
      </c>
      <c r="C84" s="57" t="s">
        <v>45</v>
      </c>
      <c r="D84" s="61">
        <v>1428</v>
      </c>
    </row>
    <row r="85" spans="1:4" s="52" customFormat="1" ht="15.75" customHeight="1" x14ac:dyDescent="0.25">
      <c r="A85" s="82" t="s">
        <v>137</v>
      </c>
      <c r="B85" s="82"/>
      <c r="C85" s="82"/>
      <c r="D85" s="82"/>
    </row>
    <row r="86" spans="1:4" s="52" customFormat="1" ht="34.5" customHeight="1" x14ac:dyDescent="0.25">
      <c r="A86" s="56" t="s">
        <v>138</v>
      </c>
      <c r="B86" s="56" t="s">
        <v>140</v>
      </c>
      <c r="C86" s="57" t="s">
        <v>43</v>
      </c>
      <c r="D86" s="57">
        <v>9164.8369999999995</v>
      </c>
    </row>
    <row r="87" spans="1:4" s="52" customFormat="1" ht="15.75" customHeight="1" x14ac:dyDescent="0.25">
      <c r="A87" s="82" t="s">
        <v>16</v>
      </c>
      <c r="B87" s="82"/>
      <c r="C87" s="82"/>
      <c r="D87" s="82"/>
    </row>
    <row r="88" spans="1:4" s="52" customFormat="1" ht="33.75" customHeight="1" x14ac:dyDescent="0.25">
      <c r="A88" s="59" t="s">
        <v>78</v>
      </c>
      <c r="B88" s="56" t="s">
        <v>101</v>
      </c>
      <c r="C88" s="57" t="s">
        <v>45</v>
      </c>
      <c r="D88" s="60">
        <v>448083</v>
      </c>
    </row>
    <row r="89" spans="1:4" s="52" customFormat="1" ht="42.75" customHeight="1" x14ac:dyDescent="0.25">
      <c r="A89" s="59" t="s">
        <v>83</v>
      </c>
      <c r="B89" s="59" t="s">
        <v>102</v>
      </c>
      <c r="C89" s="57" t="s">
        <v>45</v>
      </c>
      <c r="D89" s="60">
        <v>93540.99</v>
      </c>
    </row>
    <row r="90" spans="1:4" s="52" customFormat="1" ht="27.75" x14ac:dyDescent="0.25">
      <c r="A90" s="56" t="s">
        <v>35</v>
      </c>
      <c r="B90" s="56" t="s">
        <v>103</v>
      </c>
      <c r="C90" s="57" t="s">
        <v>45</v>
      </c>
      <c r="D90" s="61">
        <v>403</v>
      </c>
    </row>
    <row r="91" spans="1:4" s="52" customFormat="1" ht="14.25" x14ac:dyDescent="0.25">
      <c r="A91" s="56" t="s">
        <v>76</v>
      </c>
      <c r="B91" s="62" t="s">
        <v>104</v>
      </c>
      <c r="C91" s="57" t="s">
        <v>45</v>
      </c>
      <c r="D91" s="57">
        <v>655188</v>
      </c>
    </row>
    <row r="92" spans="1:4" s="52" customFormat="1" ht="14.25" x14ac:dyDescent="0.25">
      <c r="A92" s="56" t="s">
        <v>188</v>
      </c>
      <c r="B92" s="62" t="s">
        <v>202</v>
      </c>
      <c r="C92" s="57" t="s">
        <v>43</v>
      </c>
      <c r="D92" s="57">
        <v>17399294</v>
      </c>
    </row>
    <row r="93" spans="1:4" s="52" customFormat="1" ht="14.25" x14ac:dyDescent="0.25">
      <c r="A93" s="56" t="s">
        <v>190</v>
      </c>
      <c r="B93" s="62" t="s">
        <v>203</v>
      </c>
      <c r="C93" s="57" t="s">
        <v>43</v>
      </c>
      <c r="D93" s="57">
        <v>3789624</v>
      </c>
    </row>
    <row r="94" spans="1:4" s="52" customFormat="1" ht="27.75" x14ac:dyDescent="0.25">
      <c r="A94" s="56" t="s">
        <v>187</v>
      </c>
      <c r="B94" s="62" t="s">
        <v>204</v>
      </c>
      <c r="C94" s="57" t="s">
        <v>41</v>
      </c>
      <c r="D94" s="57">
        <v>2500</v>
      </c>
    </row>
    <row r="95" spans="1:4" s="52" customFormat="1" ht="14.25" x14ac:dyDescent="0.25">
      <c r="A95" s="78" t="s">
        <v>19</v>
      </c>
      <c r="B95" s="79"/>
      <c r="C95" s="79"/>
      <c r="D95" s="80"/>
    </row>
    <row r="96" spans="1:4" s="52" customFormat="1" ht="42.75" customHeight="1" x14ac:dyDescent="0.25">
      <c r="A96" s="56" t="s">
        <v>79</v>
      </c>
      <c r="B96" s="63" t="s">
        <v>124</v>
      </c>
      <c r="C96" s="57" t="s">
        <v>45</v>
      </c>
      <c r="D96" s="57">
        <v>20000000</v>
      </c>
    </row>
    <row r="97" spans="1:4" s="52" customFormat="1" ht="15.75" customHeight="1" x14ac:dyDescent="0.25">
      <c r="A97" s="56" t="s">
        <v>94</v>
      </c>
      <c r="B97" s="63" t="s">
        <v>106</v>
      </c>
      <c r="C97" s="57" t="s">
        <v>45</v>
      </c>
      <c r="D97" s="57">
        <v>1419</v>
      </c>
    </row>
    <row r="98" spans="1:4" s="52" customFormat="1" ht="14.25" x14ac:dyDescent="0.25">
      <c r="A98" s="56" t="s">
        <v>87</v>
      </c>
      <c r="B98" s="63" t="s">
        <v>105</v>
      </c>
      <c r="C98" s="57" t="s">
        <v>45</v>
      </c>
      <c r="D98" s="57">
        <v>5990</v>
      </c>
    </row>
    <row r="99" spans="1:4" s="52" customFormat="1" ht="17.25" customHeight="1" x14ac:dyDescent="0.25">
      <c r="A99" s="56" t="s">
        <v>77</v>
      </c>
      <c r="B99" s="56" t="s">
        <v>34</v>
      </c>
      <c r="C99" s="57" t="s">
        <v>45</v>
      </c>
      <c r="D99" s="57">
        <v>1000000</v>
      </c>
    </row>
    <row r="100" spans="1:4" s="52" customFormat="1" ht="27.75" x14ac:dyDescent="0.25">
      <c r="A100" s="56" t="s">
        <v>209</v>
      </c>
      <c r="B100" s="56" t="s">
        <v>212</v>
      </c>
      <c r="C100" s="57" t="s">
        <v>45</v>
      </c>
      <c r="D100" s="57">
        <v>1450000</v>
      </c>
    </row>
    <row r="101" spans="1:4" ht="15.75" x14ac:dyDescent="0.25">
      <c r="B101" s="8" t="s">
        <v>46</v>
      </c>
    </row>
    <row r="102" spans="1:4" s="11" customFormat="1" ht="24.75" x14ac:dyDescent="0.25">
      <c r="A102" s="9" t="s">
        <v>28</v>
      </c>
      <c r="B102" s="9" t="s">
        <v>29</v>
      </c>
      <c r="C102" s="10" t="s">
        <v>21</v>
      </c>
      <c r="D102" s="10" t="s">
        <v>30</v>
      </c>
    </row>
    <row r="103" spans="1:4" s="52" customFormat="1" ht="14.25" x14ac:dyDescent="0.25">
      <c r="A103" s="81" t="s">
        <v>14</v>
      </c>
      <c r="B103" s="81"/>
      <c r="C103" s="81"/>
      <c r="D103" s="81"/>
    </row>
    <row r="104" spans="1:4" s="52" customFormat="1" ht="14.25" x14ac:dyDescent="0.25">
      <c r="A104" s="53" t="s">
        <v>26</v>
      </c>
      <c r="B104" s="53" t="s">
        <v>47</v>
      </c>
      <c r="C104" s="54" t="s">
        <v>48</v>
      </c>
      <c r="D104" s="54">
        <v>100</v>
      </c>
    </row>
    <row r="105" spans="1:4" s="52" customFormat="1" ht="14.25" x14ac:dyDescent="0.25">
      <c r="A105" s="53" t="s">
        <v>198</v>
      </c>
      <c r="B105" s="53" t="s">
        <v>47</v>
      </c>
      <c r="C105" s="54" t="s">
        <v>48</v>
      </c>
      <c r="D105" s="54">
        <v>100</v>
      </c>
    </row>
    <row r="106" spans="1:4" s="52" customFormat="1" ht="27" x14ac:dyDescent="0.25">
      <c r="A106" s="53" t="s">
        <v>109</v>
      </c>
      <c r="B106" s="53" t="s">
        <v>47</v>
      </c>
      <c r="C106" s="54" t="s">
        <v>48</v>
      </c>
      <c r="D106" s="54">
        <v>100</v>
      </c>
    </row>
    <row r="107" spans="1:4" s="52" customFormat="1" ht="14.25" x14ac:dyDescent="0.25">
      <c r="A107" s="53" t="s">
        <v>108</v>
      </c>
      <c r="B107" s="53" t="s">
        <v>47</v>
      </c>
      <c r="C107" s="54" t="s">
        <v>48</v>
      </c>
      <c r="D107" s="54">
        <v>100</v>
      </c>
    </row>
    <row r="108" spans="1:4" s="52" customFormat="1" ht="14.25" x14ac:dyDescent="0.25">
      <c r="A108" s="53" t="s">
        <v>107</v>
      </c>
      <c r="B108" s="53" t="s">
        <v>47</v>
      </c>
      <c r="C108" s="54" t="s">
        <v>48</v>
      </c>
      <c r="D108" s="54">
        <v>100</v>
      </c>
    </row>
    <row r="109" spans="1:4" s="52" customFormat="1" ht="14.25" x14ac:dyDescent="0.25">
      <c r="A109" s="53" t="s">
        <v>192</v>
      </c>
      <c r="B109" s="53" t="s">
        <v>47</v>
      </c>
      <c r="C109" s="54" t="s">
        <v>48</v>
      </c>
      <c r="D109" s="54">
        <v>100</v>
      </c>
    </row>
    <row r="110" spans="1:4" s="52" customFormat="1" ht="27" x14ac:dyDescent="0.25">
      <c r="A110" s="53" t="s">
        <v>194</v>
      </c>
      <c r="B110" s="53" t="s">
        <v>47</v>
      </c>
      <c r="C110" s="54" t="s">
        <v>48</v>
      </c>
      <c r="D110" s="54">
        <v>100</v>
      </c>
    </row>
    <row r="111" spans="1:4" s="52" customFormat="1" ht="15.75" customHeight="1" x14ac:dyDescent="0.25">
      <c r="A111" s="82" t="s">
        <v>70</v>
      </c>
      <c r="B111" s="82"/>
      <c r="C111" s="82"/>
      <c r="D111" s="82"/>
    </row>
    <row r="112" spans="1:4" s="52" customFormat="1" ht="54.75" customHeight="1" x14ac:dyDescent="0.25">
      <c r="A112" s="56" t="s">
        <v>75</v>
      </c>
      <c r="B112" s="56" t="s">
        <v>110</v>
      </c>
      <c r="C112" s="57" t="s">
        <v>48</v>
      </c>
      <c r="D112" s="57">
        <v>100</v>
      </c>
    </row>
    <row r="113" spans="1:4" s="52" customFormat="1" ht="16.5" customHeight="1" x14ac:dyDescent="0.25">
      <c r="A113" s="78" t="s">
        <v>71</v>
      </c>
      <c r="B113" s="79"/>
      <c r="C113" s="79"/>
      <c r="D113" s="80"/>
    </row>
    <row r="114" spans="1:4" s="65" customFormat="1" ht="29.25" customHeight="1" x14ac:dyDescent="0.25">
      <c r="A114" s="63" t="s">
        <v>80</v>
      </c>
      <c r="B114" s="56" t="s">
        <v>111</v>
      </c>
      <c r="C114" s="61" t="s">
        <v>48</v>
      </c>
      <c r="D114" s="61">
        <v>100</v>
      </c>
    </row>
    <row r="115" spans="1:4" s="52" customFormat="1" ht="18" customHeight="1" x14ac:dyDescent="0.25">
      <c r="A115" s="78" t="s">
        <v>73</v>
      </c>
      <c r="B115" s="79"/>
      <c r="C115" s="79"/>
      <c r="D115" s="80"/>
    </row>
    <row r="116" spans="1:4" s="52" customFormat="1" ht="30.75" customHeight="1" x14ac:dyDescent="0.25">
      <c r="A116" s="56" t="s">
        <v>82</v>
      </c>
      <c r="B116" s="56" t="s">
        <v>112</v>
      </c>
      <c r="C116" s="57" t="s">
        <v>48</v>
      </c>
      <c r="D116" s="57">
        <v>100</v>
      </c>
    </row>
    <row r="117" spans="1:4" s="52" customFormat="1" ht="15.75" customHeight="1" x14ac:dyDescent="0.25">
      <c r="A117" s="82" t="s">
        <v>137</v>
      </c>
      <c r="B117" s="82"/>
      <c r="C117" s="82"/>
      <c r="D117" s="82"/>
    </row>
    <row r="118" spans="1:4" s="52" customFormat="1" ht="26.25" customHeight="1" x14ac:dyDescent="0.25">
      <c r="A118" s="56" t="s">
        <v>138</v>
      </c>
      <c r="B118" s="69" t="s">
        <v>183</v>
      </c>
      <c r="C118" s="57" t="s">
        <v>48</v>
      </c>
      <c r="D118" s="57">
        <v>100</v>
      </c>
    </row>
    <row r="119" spans="1:4" s="52" customFormat="1" ht="15.75" customHeight="1" x14ac:dyDescent="0.25">
      <c r="A119" s="82" t="s">
        <v>16</v>
      </c>
      <c r="B119" s="82"/>
      <c r="C119" s="82"/>
      <c r="D119" s="82"/>
    </row>
    <row r="120" spans="1:4" s="52" customFormat="1" ht="31.5" customHeight="1" x14ac:dyDescent="0.25">
      <c r="A120" s="59" t="s">
        <v>78</v>
      </c>
      <c r="B120" s="56" t="s">
        <v>118</v>
      </c>
      <c r="C120" s="57" t="s">
        <v>48</v>
      </c>
      <c r="D120" s="60">
        <v>100</v>
      </c>
    </row>
    <row r="121" spans="1:4" s="52" customFormat="1" ht="39.75" customHeight="1" x14ac:dyDescent="0.25">
      <c r="A121" s="59" t="s">
        <v>83</v>
      </c>
      <c r="B121" s="56" t="s">
        <v>113</v>
      </c>
      <c r="C121" s="57" t="s">
        <v>48</v>
      </c>
      <c r="D121" s="60">
        <v>100</v>
      </c>
    </row>
    <row r="122" spans="1:4" s="52" customFormat="1" ht="27.75" x14ac:dyDescent="0.25">
      <c r="A122" s="56" t="s">
        <v>35</v>
      </c>
      <c r="B122" s="69" t="s">
        <v>114</v>
      </c>
      <c r="C122" s="57" t="s">
        <v>48</v>
      </c>
      <c r="D122" s="61">
        <v>100</v>
      </c>
    </row>
    <row r="123" spans="1:4" s="52" customFormat="1" ht="14.25" x14ac:dyDescent="0.25">
      <c r="A123" s="56" t="s">
        <v>76</v>
      </c>
      <c r="B123" s="69" t="s">
        <v>114</v>
      </c>
      <c r="C123" s="57" t="s">
        <v>48</v>
      </c>
      <c r="D123" s="61">
        <v>100</v>
      </c>
    </row>
    <row r="124" spans="1:4" s="52" customFormat="1" ht="27" x14ac:dyDescent="0.25">
      <c r="A124" s="56" t="s">
        <v>188</v>
      </c>
      <c r="B124" s="69" t="s">
        <v>205</v>
      </c>
      <c r="C124" s="57" t="s">
        <v>48</v>
      </c>
      <c r="D124" s="61">
        <v>100</v>
      </c>
    </row>
    <row r="125" spans="1:4" s="52" customFormat="1" ht="14.25" x14ac:dyDescent="0.25">
      <c r="A125" s="56" t="s">
        <v>190</v>
      </c>
      <c r="B125" s="69" t="s">
        <v>114</v>
      </c>
      <c r="C125" s="57" t="s">
        <v>48</v>
      </c>
      <c r="D125" s="61">
        <v>100</v>
      </c>
    </row>
    <row r="126" spans="1:4" s="52" customFormat="1" ht="27.75" x14ac:dyDescent="0.25">
      <c r="A126" s="56" t="s">
        <v>187</v>
      </c>
      <c r="B126" s="69" t="s">
        <v>206</v>
      </c>
      <c r="C126" s="57" t="s">
        <v>48</v>
      </c>
      <c r="D126" s="61">
        <v>100</v>
      </c>
    </row>
    <row r="127" spans="1:4" s="52" customFormat="1" ht="14.25" x14ac:dyDescent="0.25">
      <c r="A127" s="78" t="s">
        <v>19</v>
      </c>
      <c r="B127" s="79"/>
      <c r="C127" s="79"/>
      <c r="D127" s="80"/>
    </row>
    <row r="128" spans="1:4" s="52" customFormat="1" ht="42.75" customHeight="1" x14ac:dyDescent="0.25">
      <c r="A128" s="56" t="s">
        <v>79</v>
      </c>
      <c r="B128" s="63" t="s">
        <v>115</v>
      </c>
      <c r="C128" s="57" t="s">
        <v>48</v>
      </c>
      <c r="D128" s="57">
        <v>100</v>
      </c>
    </row>
    <row r="129" spans="1:4" s="52" customFormat="1" ht="29.25" customHeight="1" x14ac:dyDescent="0.25">
      <c r="A129" s="56" t="s">
        <v>94</v>
      </c>
      <c r="B129" s="62" t="s">
        <v>213</v>
      </c>
      <c r="C129" s="57" t="s">
        <v>48</v>
      </c>
      <c r="D129" s="57">
        <v>100</v>
      </c>
    </row>
    <row r="130" spans="1:4" s="52" customFormat="1" ht="14.25" x14ac:dyDescent="0.25">
      <c r="A130" s="56" t="s">
        <v>87</v>
      </c>
      <c r="B130" s="56" t="s">
        <v>116</v>
      </c>
      <c r="C130" s="57" t="s">
        <v>48</v>
      </c>
      <c r="D130" s="57">
        <v>100</v>
      </c>
    </row>
    <row r="131" spans="1:4" s="52" customFormat="1" ht="17.25" customHeight="1" x14ac:dyDescent="0.25">
      <c r="A131" s="56" t="s">
        <v>77</v>
      </c>
      <c r="B131" s="56" t="s">
        <v>116</v>
      </c>
      <c r="C131" s="57" t="s">
        <v>48</v>
      </c>
      <c r="D131" s="57">
        <v>100</v>
      </c>
    </row>
    <row r="132" spans="1:4" s="52" customFormat="1" ht="27.75" x14ac:dyDescent="0.25">
      <c r="A132" s="56" t="s">
        <v>209</v>
      </c>
      <c r="B132" s="63" t="s">
        <v>115</v>
      </c>
      <c r="C132" s="57" t="s">
        <v>48</v>
      </c>
      <c r="D132" s="57">
        <v>100</v>
      </c>
    </row>
    <row r="133" spans="1:4" ht="22.5" customHeight="1" x14ac:dyDescent="0.25"/>
    <row r="134" spans="1:4" x14ac:dyDescent="0.25">
      <c r="A134" s="14" t="s">
        <v>119</v>
      </c>
    </row>
    <row r="135" spans="1:4" x14ac:dyDescent="0.25">
      <c r="A135" s="14" t="s">
        <v>120</v>
      </c>
      <c r="C135" s="15" t="s">
        <v>121</v>
      </c>
    </row>
  </sheetData>
  <mergeCells count="28">
    <mergeCell ref="A54:D54"/>
    <mergeCell ref="A13:D13"/>
    <mergeCell ref="A21:D21"/>
    <mergeCell ref="A5:D5"/>
    <mergeCell ref="A38:D38"/>
    <mergeCell ref="A46:D46"/>
    <mergeCell ref="A52:D52"/>
    <mergeCell ref="A50:D50"/>
    <mergeCell ref="A48:D48"/>
    <mergeCell ref="A29:D29"/>
    <mergeCell ref="A19:D19"/>
    <mergeCell ref="A17:D17"/>
    <mergeCell ref="A15:D15"/>
    <mergeCell ref="A127:D127"/>
    <mergeCell ref="A95:D95"/>
    <mergeCell ref="A83:D83"/>
    <mergeCell ref="A81:D81"/>
    <mergeCell ref="A62:D62"/>
    <mergeCell ref="A71:D71"/>
    <mergeCell ref="A119:D119"/>
    <mergeCell ref="A103:D103"/>
    <mergeCell ref="A79:D79"/>
    <mergeCell ref="A87:D87"/>
    <mergeCell ref="A111:D111"/>
    <mergeCell ref="A85:D85"/>
    <mergeCell ref="A117:D117"/>
    <mergeCell ref="A113:D113"/>
    <mergeCell ref="A115:D115"/>
  </mergeCells>
  <pageMargins left="0.7" right="0.7" top="0.75" bottom="0.75" header="0.3" footer="0.3"/>
  <pageSetup paperSize="9" scale="96" orientation="portrait" r:id="rId1"/>
  <rowBreaks count="3" manualBreakCount="3">
    <brk id="34" max="3" man="1"/>
    <brk id="67" max="16383" man="1"/>
    <brk id="10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6</vt:lpstr>
      <vt:lpstr>раздел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Klient</dc:creator>
  <cp:lastModifiedBy>Пользователь</cp:lastModifiedBy>
  <cp:lastPrinted>2018-01-30T07:55:33Z</cp:lastPrinted>
  <dcterms:created xsi:type="dcterms:W3CDTF">2016-10-13T12:09:51Z</dcterms:created>
  <dcterms:modified xsi:type="dcterms:W3CDTF">2018-01-30T08:09:41Z</dcterms:modified>
</cp:coreProperties>
</file>