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Программа ВКБ на 2017 р\"/>
    </mc:Choice>
  </mc:AlternateContent>
  <bookViews>
    <workbookView xWindow="0" yWindow="0" windowWidth="20490" windowHeight="7845" activeTab="1"/>
  </bookViews>
  <sheets>
    <sheet name="раздел 6" sheetId="1" r:id="rId1"/>
    <sheet name="раздел 9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M56" i="1" l="1"/>
  <c r="M60" i="1" l="1"/>
  <c r="D19" i="2" l="1"/>
  <c r="D17" i="2"/>
  <c r="L59" i="1" l="1"/>
  <c r="L57" i="1"/>
  <c r="L54" i="1"/>
  <c r="L51" i="1"/>
  <c r="L49" i="1"/>
  <c r="L48" i="1"/>
  <c r="L46" i="1"/>
  <c r="K58" i="1"/>
  <c r="L58" i="1"/>
  <c r="K50" i="1"/>
  <c r="L50" i="1"/>
  <c r="K53" i="1"/>
  <c r="L53" i="1"/>
  <c r="K52" i="1"/>
  <c r="L52" i="1"/>
  <c r="L45" i="1"/>
  <c r="K45" i="1" s="1"/>
  <c r="K43" i="1"/>
  <c r="L43" i="1"/>
  <c r="K42" i="1"/>
  <c r="L42" i="1"/>
  <c r="L35" i="1"/>
  <c r="L36" i="1"/>
  <c r="L37" i="1"/>
  <c r="L38" i="1"/>
  <c r="L39" i="1"/>
  <c r="L40" i="1"/>
  <c r="L34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7" i="1"/>
  <c r="L8" i="1"/>
  <c r="L9" i="1"/>
  <c r="L10" i="1"/>
  <c r="L11" i="1"/>
  <c r="L6" i="1"/>
  <c r="L5" i="1"/>
  <c r="K60" i="1" l="1"/>
  <c r="L60" i="1"/>
  <c r="D15" i="2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4" i="1" s="1"/>
  <c r="A35" i="1" l="1"/>
  <c r="A36" i="1" s="1"/>
  <c r="A37" i="1" s="1"/>
  <c r="A38" i="1" s="1"/>
  <c r="A39" i="1" s="1"/>
  <c r="A40" i="1" s="1"/>
  <c r="A42" i="1" l="1"/>
  <c r="A43" i="1" s="1"/>
  <c r="A45" i="1" l="1"/>
  <c r="A46" i="1" s="1"/>
  <c r="A48" i="1" s="1"/>
  <c r="A49" i="1" s="1"/>
  <c r="A50" i="1" s="1"/>
  <c r="A51" i="1" s="1"/>
  <c r="A52" i="1" s="1"/>
  <c r="A53" i="1" s="1"/>
  <c r="A54" i="1" s="1"/>
  <c r="A56" i="1" s="1"/>
  <c r="A57" i="1" l="1"/>
  <c r="A58" i="1" s="1"/>
  <c r="A59" i="1" s="1"/>
</calcChain>
</file>

<file path=xl/sharedStrings.xml><?xml version="1.0" encoding="utf-8"?>
<sst xmlns="http://schemas.openxmlformats.org/spreadsheetml/2006/main" count="482" uniqueCount="182">
  <si>
    <t xml:space="preserve">6. НАПРЯМИ ДІЯЛЬНОСТІ, ЗАВДАННЯ ТА ЗАХОДИ ПРОГРАМИ </t>
  </si>
  <si>
    <t xml:space="preserve">Найменування заходу </t>
  </si>
  <si>
    <t>Буд.</t>
  </si>
  <si>
    <t>Рек.</t>
  </si>
  <si>
    <t>К/р</t>
  </si>
  <si>
    <t>Інше</t>
  </si>
  <si>
    <t>Енерго- збер.</t>
  </si>
  <si>
    <t>Джерела фінансування</t>
  </si>
  <si>
    <t>державний бюджет</t>
  </si>
  <si>
    <t>місцевий бюджет</t>
  </si>
  <si>
    <t>Планові обсяги, тис.грн.</t>
  </si>
  <si>
    <t>Очікувані результати</t>
  </si>
  <si>
    <t xml:space="preserve">Заходи </t>
  </si>
  <si>
    <t>№ з/р</t>
  </si>
  <si>
    <t>Безпека дорожнього руху:</t>
  </si>
  <si>
    <t>Капітальний ремонт тротуару по вул.Горького</t>
  </si>
  <si>
    <t>Безп.дор. руху</t>
  </si>
  <si>
    <t>Відділ освіти</t>
  </si>
  <si>
    <t xml:space="preserve"> +</t>
  </si>
  <si>
    <t xml:space="preserve"> + </t>
  </si>
  <si>
    <t>Відділ молоді та спорту</t>
  </si>
  <si>
    <t>Проек-туван-ня</t>
  </si>
  <si>
    <t>Найменування заходу</t>
  </si>
  <si>
    <t>Найменування показників виконання завдання</t>
  </si>
  <si>
    <t>Одиниця виміру</t>
  </si>
  <si>
    <t>Показник витрат</t>
  </si>
  <si>
    <t>Показник продукту</t>
  </si>
  <si>
    <t>Показники ефективності</t>
  </si>
  <si>
    <t>Показники якості</t>
  </si>
  <si>
    <t>9. Очікувані кінцеві результати виконання програми, визначення ефективності.</t>
  </si>
  <si>
    <t>капітальний ремонт внутріквартальних доріг;</t>
  </si>
  <si>
    <t>капітальний ремонт тротуарів;</t>
  </si>
  <si>
    <t>капітальний ремонт доріг;</t>
  </si>
  <si>
    <t>розмітка доріг</t>
  </si>
  <si>
    <t>тис.грн.</t>
  </si>
  <si>
    <t>Найменування завдання</t>
  </si>
  <si>
    <t>Найменування показника</t>
  </si>
  <si>
    <t>Значення показника</t>
  </si>
  <si>
    <t xml:space="preserve"> - вартість улаштованого асфальтового покриття</t>
  </si>
  <si>
    <t xml:space="preserve"> - вартість улаштованого покриття з керамічної плитки</t>
  </si>
  <si>
    <t>ПОКАЗНИК ВИТРАТ</t>
  </si>
  <si>
    <t xml:space="preserve"> - вартість розробки проектної документації</t>
  </si>
  <si>
    <t>капітальний ремонт асфальтового покриття</t>
  </si>
  <si>
    <t>ПОКАЗНИК ПРОДУКТУ</t>
  </si>
  <si>
    <t xml:space="preserve"> - кількість улаштованого асфальтового покриття</t>
  </si>
  <si>
    <t xml:space="preserve"> - кількість улаштованого покриття з керамічної плитки</t>
  </si>
  <si>
    <t xml:space="preserve"> - кількість відремонтованих приміщень</t>
  </si>
  <si>
    <t xml:space="preserve"> - кількість розроблених проектів</t>
  </si>
  <si>
    <t>м2</t>
  </si>
  <si>
    <t>м</t>
  </si>
  <si>
    <t>шт.</t>
  </si>
  <si>
    <t>ПОКАЗНИК ЕФЕКТИВНОСТІ</t>
  </si>
  <si>
    <t>грн.</t>
  </si>
  <si>
    <t>ПОКАЗНИК ЯКОСТІ</t>
  </si>
  <si>
    <t>Забезпечення безпеки дорожнього руху</t>
  </si>
  <si>
    <t>%</t>
  </si>
  <si>
    <t xml:space="preserve"> - вартість нанесеної дорожньої розмітки</t>
  </si>
  <si>
    <t xml:space="preserve"> - кількість нанесеної дорожньої розмітки</t>
  </si>
  <si>
    <t xml:space="preserve"> - вартість улаштування асфальтового покриття 1 м2</t>
  </si>
  <si>
    <t xml:space="preserve"> - вартість улаштування покриття з керамічної плитки 1м2</t>
  </si>
  <si>
    <t xml:space="preserve"> - вартість нанесення дорожньої розмітки 1м2</t>
  </si>
  <si>
    <t>+</t>
  </si>
  <si>
    <t>Капітальний ремонт дороги по вул.Федоренка в м.Сєвєродонецьк</t>
  </si>
  <si>
    <t>Капітальний ремонт дороги по пер.Лісовий в м.Сєвєродонецьк</t>
  </si>
  <si>
    <t xml:space="preserve">Капітальний ремонт житлового будинку № 3 по вул.Першотравнева (утеплення будинку) </t>
  </si>
  <si>
    <t>Капітальний ремонт дороги по вул.Синецька в м.Сєвєродонецьк</t>
  </si>
  <si>
    <t>Капітальний ремонт дороги по вул.Промислова в м.Сєвєродонецьк</t>
  </si>
  <si>
    <t xml:space="preserve">Капітальний ремонт житлового будинку № 15 по вул.Ломоносова (утеплення будинку) </t>
  </si>
  <si>
    <t xml:space="preserve">Капітальний ремонт житлового будинку № 1 по вул.Донецька (утеплення будинку) </t>
  </si>
  <si>
    <t>Комплексна забудова території 84 мікрорайону м.Сєвєродонецька</t>
  </si>
  <si>
    <t>Будівництво багатоквартирних житлових будинків, за адресою: Луганська область, м.Сєвєродонецьк, 80 мікрорайон"</t>
  </si>
  <si>
    <t xml:space="preserve">Капітальний ремонт житлового будинку № 21 по вул.Енергетиків (утеплення будинку) </t>
  </si>
  <si>
    <t xml:space="preserve">Капітальний ремонт житлового будинку № 8 по вул.8 Березня (утеплення будинку) </t>
  </si>
  <si>
    <t xml:space="preserve">Капітальний ремонт тротуару по Бульвару Дружби Народів </t>
  </si>
  <si>
    <t>Капітальний ремонт дороги по ш.Будівельників в м.Сєвєродонецьк</t>
  </si>
  <si>
    <t>Капітальний ремонт дороги по вул.Вілєсова в м.Сєвєродонецьк</t>
  </si>
  <si>
    <t>Капітальний ремонт дороги по пр.Гвардійський в м.Сєвєродонецьк</t>
  </si>
  <si>
    <t>Капітальний ремонт дороги по вул.Донецька в м.Сєвєродонецьк</t>
  </si>
  <si>
    <t>Капітальний ремонт дороги по вул.Б.Ліщини в м.Сєвєродонецьк</t>
  </si>
  <si>
    <t>Капітальний ремонт дороги по вул.Об"їзна в м.Сєвєродонецьк</t>
  </si>
  <si>
    <t>Капітальний ремонт дороги по пр.Космонавтів в м.Сєвєродонецьк</t>
  </si>
  <si>
    <t>Капітальний ремонт дороги по вул.Дачна в м.Сєвєродонецьк</t>
  </si>
  <si>
    <t>Капітальний ремонт дороги по вул.Зелена в м.Сєвєродонецьк</t>
  </si>
  <si>
    <t>Капітальний ремонт дороги по пр.Центральний в м.Сєвєродонецьк</t>
  </si>
  <si>
    <t>Капітальний ремонт дороги по вул.Автомобільна в м.Сєвєродонецьк</t>
  </si>
  <si>
    <t>Капітальний ремонт дороги по вул.Маяковського в м.Сєвєродонецьк</t>
  </si>
  <si>
    <t>Реконструкція заплавного мосту № 1</t>
  </si>
  <si>
    <t>Реконструкція заплавного мосту № 2</t>
  </si>
  <si>
    <t>Реконструкція КДНЗ (ясла-садок) комбінованого типу № 24 "Сніжинка" за адресою: м.Сєвєродонецьк, вул.Енергетиків, 15</t>
  </si>
  <si>
    <t>Реконструкція вивільнених приміщень СЗШ № 13 під відкриття КДНЗ (дитячий садок "Сонечко" за адрасою: м.Сєвєродонецьк, вул.Маяковського, 19</t>
  </si>
  <si>
    <t>Капітальний ремонт ДНЗ № 43</t>
  </si>
  <si>
    <t>Капітальний ремонт СЗОШ № 5 (термомодернізаія) за адресою: м.Сєвєродонецьк, пр.Хіміків, 18</t>
  </si>
  <si>
    <t>Капітальний ремонт СДЮСТШ ВВС "Садко" за адресою: вул.Маяковського, 19-А</t>
  </si>
  <si>
    <t>Капітальний ремонт Будинку Фізкультури КДЮСШ № 2 (системи водопостачання та еплопостачання, утеплення фасаду) за адресою: м.Сєвєродонецьк, вул.Сметаніна, 5а</t>
  </si>
  <si>
    <t xml:space="preserve"> Капітальний ремонт басейну та підсобних приміщень ДЮСШ № 1, розташованої за адресою: м.Сєвєродонецьк, вул.Гоголя, 37</t>
  </si>
  <si>
    <t>Будівництво мереж зовнішнього електропостачання сел.Боброво</t>
  </si>
  <si>
    <t>Будівництво зовнішнього електропостачання території в районі озера Чисте, м.Сєвєродонецьк</t>
  </si>
  <si>
    <t>Реконструкція будівлі комунального дошкільного навчального закладу (ясла-садок) загального розвитку № 45 "Джерельце" Сєвєродонецької міської ради, за адресою: с.Борівське, вул.Колгоспна, 30</t>
  </si>
  <si>
    <t>Капітальний ремонт дороги по вул.Гагаріна (заміна бордюрного каменю)</t>
  </si>
  <si>
    <t>Капітальний ремонт дороги по пр.Гвардійський (заміна бордюрного каменю)</t>
  </si>
  <si>
    <t>Капітальний ремонт дороги по вул.Курчатова (заміна бордюрного каменю)</t>
  </si>
  <si>
    <t>Капітальний ремонт тротуару по пр.Гвардійський</t>
  </si>
  <si>
    <t>Капітальний ремонт тротуару по вул.Гагаріна</t>
  </si>
  <si>
    <t>Капітальний ремонт тротуару по пр.Хіміків</t>
  </si>
  <si>
    <t>Капітальний ремонт внутріквартальних доріг в м.Сєвєродонецьк</t>
  </si>
  <si>
    <t>Розмітка доріг  в м.Сєвєродонецьк</t>
  </si>
  <si>
    <t>Капітальний ремонт тротуарів навколо Луганського обласного академічного українського мизично-драматичного театру (заміна бордюрного каменю)</t>
  </si>
  <si>
    <t>Всього</t>
  </si>
  <si>
    <t>Житловий фонд</t>
  </si>
  <si>
    <t>Мости</t>
  </si>
  <si>
    <t xml:space="preserve">Відділ спорту </t>
  </si>
  <si>
    <t>Електропостачання</t>
  </si>
  <si>
    <t>Капітальний ремонт стадіону "Хімік" КДЮСШ №2</t>
  </si>
  <si>
    <t>капітальний ремонт житлових будинків (утеплення будинків)</t>
  </si>
  <si>
    <t xml:space="preserve"> - вартість утеплених будинків</t>
  </si>
  <si>
    <t>будівництво багатоквартирних житлових будинків, комплексна забудова території (розробка проектної документації)</t>
  </si>
  <si>
    <t>капітальний ремонт ДНЗ</t>
  </si>
  <si>
    <t>капітальний ремонт басейну та підсобних приміщень</t>
  </si>
  <si>
    <t>капітальний ремонт стадіону</t>
  </si>
  <si>
    <t>реконструкція КДНЗ (ясла-садок) (розробка проектної документації)</t>
  </si>
  <si>
    <t>капітальний ремонт ЗОШ (термомодернізація)</t>
  </si>
  <si>
    <t>будівництво стадіону з комплексом спортивних майданчиків</t>
  </si>
  <si>
    <t>реконструкція заплавних мостів</t>
  </si>
  <si>
    <t xml:space="preserve"> - вартість реконструкції мостів</t>
  </si>
  <si>
    <t>Будівництво мереж зовнішнього електропостачання</t>
  </si>
  <si>
    <t>реконструкція вивільнених приміщень під відкриття КДНЗ (ясла-садок)</t>
  </si>
  <si>
    <t xml:space="preserve"> - вартість реконструкції вивільнених приміщень під відкриття КДНЗ (ясла-садок)</t>
  </si>
  <si>
    <t xml:space="preserve"> - вартість капітального ремонту ДНЗ</t>
  </si>
  <si>
    <t xml:space="preserve"> - вартість капітального ремонту ЗОШ</t>
  </si>
  <si>
    <t xml:space="preserve"> - вартість капітального ремонту басейну та підсобних приміщень</t>
  </si>
  <si>
    <t xml:space="preserve"> - вартість будівництва мереж зовнішнього електропостачання</t>
  </si>
  <si>
    <t>капітальний ремонт СДЮСТШ</t>
  </si>
  <si>
    <t>капітальний ремонт доріг (заміна бордюрного каменю);</t>
  </si>
  <si>
    <t xml:space="preserve"> - вартість капітального ремонту СДЮСТШ</t>
  </si>
  <si>
    <t xml:space="preserve">м2 </t>
  </si>
  <si>
    <t xml:space="preserve"> - кількість заміненого бордюрного каменю</t>
  </si>
  <si>
    <t>п.м.</t>
  </si>
  <si>
    <t xml:space="preserve"> - кількість побудованих електромереж</t>
  </si>
  <si>
    <t xml:space="preserve"> - площа відремонтованих приміщень</t>
  </si>
  <si>
    <t xml:space="preserve">капітальний ремонт </t>
  </si>
  <si>
    <t xml:space="preserve"> - площа утепленого фасаду</t>
  </si>
  <si>
    <t>капітальний ремонт КДЮСШ</t>
  </si>
  <si>
    <t xml:space="preserve"> - вартість капітального ремонту</t>
  </si>
  <si>
    <t xml:space="preserve"> - вартість заміненого бордюдного каменю 1 м2</t>
  </si>
  <si>
    <t xml:space="preserve"> - кількість утеплених поверхонь будинків</t>
  </si>
  <si>
    <t xml:space="preserve"> - вартість утеплення поверхонь будинків 1 м2</t>
  </si>
  <si>
    <t xml:space="preserve"> - вартість розробки одного проекту</t>
  </si>
  <si>
    <t xml:space="preserve"> - площа реконструйованих мостів</t>
  </si>
  <si>
    <t xml:space="preserve"> - вартість реконструкції 1 м2</t>
  </si>
  <si>
    <t xml:space="preserve"> - вартість будівництва мереж зовнішнього електропостачання 1 п.м</t>
  </si>
  <si>
    <t xml:space="preserve"> - кількість улаштованих нових місць</t>
  </si>
  <si>
    <t xml:space="preserve"> - середня вартість розробки одного проекту</t>
  </si>
  <si>
    <t xml:space="preserve"> - вартість 1 дитячого місця</t>
  </si>
  <si>
    <t xml:space="preserve"> - вартість улаштованого асфальтового покриття 1 м2</t>
  </si>
  <si>
    <t xml:space="preserve"> - вартість ремонту 1 приміщення</t>
  </si>
  <si>
    <t xml:space="preserve"> - вартість капітального ремонту 1 м2 ЗОШ</t>
  </si>
  <si>
    <t xml:space="preserve"> - вартість капітального ремонту 1 м2 </t>
  </si>
  <si>
    <t xml:space="preserve"> - вартість капітального ремонту 1 м2</t>
  </si>
  <si>
    <t xml:space="preserve"> - вартість утеплення 1 м2 поверхонь</t>
  </si>
  <si>
    <t>капітальний ремонт доріг</t>
  </si>
  <si>
    <t>капітальний ремонт тротуарів</t>
  </si>
  <si>
    <t>капітальний ремонт доріг (заміна бордюрного каменю)</t>
  </si>
  <si>
    <t>капітальний ремонт внутріквартальних доріг</t>
  </si>
  <si>
    <t>Забезпечення тимчасовим житлом внутрішньо переміщених осіб</t>
  </si>
  <si>
    <t>Утримання об'єктів міста в належному стані, забезпечення безпеки дорожнього руху</t>
  </si>
  <si>
    <t>Забезпечення безперебійного електропостачання</t>
  </si>
  <si>
    <t>Збільшення кількості дитячих місць</t>
  </si>
  <si>
    <t xml:space="preserve">Утримання об'єктів міста в належному стані </t>
  </si>
  <si>
    <t>Підвищення енергоефективності</t>
  </si>
  <si>
    <t>Забезпечення потреб мешканців у спорті</t>
  </si>
  <si>
    <t>Утримання об'єктів міста в належному стані</t>
  </si>
  <si>
    <t xml:space="preserve"> - вартість заміненого бордюрного каменю</t>
  </si>
  <si>
    <t>Підвищення енерго-ефективності</t>
  </si>
  <si>
    <t>Забезпечення безперебійного електро-постачання</t>
  </si>
  <si>
    <t>Збільшення кількості дитячих місць, утримання об'єктів міста в належному стані</t>
  </si>
  <si>
    <t>Підготував:</t>
  </si>
  <si>
    <t>Начальник ВКБ</t>
  </si>
  <si>
    <t>С.Ф. Гончаров</t>
  </si>
  <si>
    <t>Капітальний ремонт асфальтового покриття КДНЗ (ясла-садок) комбінованого типу № 30 "Ладусі" (заміна асфальтового покриття) за адресою: вул.Вілєсова, 9</t>
  </si>
  <si>
    <t>Будівництво стадіону з комплексом спортивних майданчиків, розташованих в кварталі 49 а міста Сєвєродонецька</t>
  </si>
  <si>
    <t xml:space="preserve"> - вартість будівництва стадіону з комплексом спортивних майданчиків</t>
  </si>
  <si>
    <t xml:space="preserve"> - кількість побудованих стадіонів з комплексом спортивних майданчиків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</si>
</sst>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 Cyr"/>
      <charset val="204"/>
    </font>
    <font>
      <b/>
      <sz val="10"/>
      <color theme="1"/>
      <name val="Times New Roman Cyr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 Cyr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2" xfId="0" applyFont="1" applyBorder="1" applyAlignment="1"/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6" fillId="0" borderId="0" xfId="0" applyFont="1"/>
    <xf numFmtId="0" fontId="0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0" fillId="0" borderId="0" xfId="0" applyFont="1" applyAlignment="1">
      <alignment vertical="top"/>
    </xf>
    <xf numFmtId="0" fontId="10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0" fontId="11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5" fontId="3" fillId="3" borderId="1" xfId="0" applyNumberFormat="1" applyFont="1" applyFill="1" applyBorder="1"/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165" fontId="6" fillId="0" borderId="1" xfId="0" applyNumberFormat="1" applyFont="1" applyBorder="1" applyAlignment="1">
      <alignment horizontal="center"/>
    </xf>
    <xf numFmtId="0" fontId="0" fillId="0" borderId="0" xfId="0" applyFont="1" applyFill="1"/>
    <xf numFmtId="0" fontId="6" fillId="3" borderId="1" xfId="0" applyFont="1" applyFill="1" applyBorder="1" applyAlignment="1">
      <alignment vertical="top" wrapText="1"/>
    </xf>
    <xf numFmtId="0" fontId="11" fillId="3" borderId="1" xfId="0" applyFont="1" applyFill="1" applyBorder="1" applyAlignment="1">
      <alignment vertical="center" wrapText="1"/>
    </xf>
    <xf numFmtId="0" fontId="0" fillId="3" borderId="0" xfId="0" applyFill="1"/>
    <xf numFmtId="164" fontId="3" fillId="3" borderId="1" xfId="0" applyNumberFormat="1" applyFont="1" applyFill="1" applyBorder="1"/>
    <xf numFmtId="165" fontId="1" fillId="3" borderId="1" xfId="0" applyNumberFormat="1" applyFont="1" applyFill="1" applyBorder="1"/>
    <xf numFmtId="165" fontId="0" fillId="3" borderId="0" xfId="0" applyNumberFormat="1" applyFill="1"/>
    <xf numFmtId="0" fontId="3" fillId="0" borderId="9" xfId="0" applyFont="1" applyFill="1" applyBorder="1" applyAlignment="1">
      <alignment wrapText="1"/>
    </xf>
    <xf numFmtId="0" fontId="0" fillId="0" borderId="9" xfId="0" applyBorder="1"/>
    <xf numFmtId="0" fontId="3" fillId="0" borderId="9" xfId="0" applyFont="1" applyBorder="1"/>
    <xf numFmtId="164" fontId="3" fillId="3" borderId="9" xfId="0" applyNumberFormat="1" applyFont="1" applyFill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11" fillId="2" borderId="1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top" wrapText="1"/>
    </xf>
    <xf numFmtId="164" fontId="3" fillId="0" borderId="6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pane ySplit="3" topLeftCell="A55" activePane="bottomLeft" state="frozen"/>
      <selection pane="bottomLeft" activeCell="L56" sqref="L56"/>
    </sheetView>
  </sheetViews>
  <sheetFormatPr defaultRowHeight="15" x14ac:dyDescent="0.25"/>
  <cols>
    <col min="1" max="1" width="4" customWidth="1"/>
    <col min="2" max="2" width="34" customWidth="1"/>
    <col min="3" max="3" width="6.28515625" customWidth="1"/>
    <col min="4" max="4" width="4.85546875" customWidth="1"/>
    <col min="5" max="5" width="4.5703125" customWidth="1"/>
    <col min="6" max="6" width="6.28515625" customWidth="1"/>
    <col min="7" max="7" width="6.42578125" customWidth="1"/>
    <col min="8" max="8" width="7.28515625" customWidth="1"/>
    <col min="9" max="9" width="8" customWidth="1"/>
    <col min="10" max="10" width="6.5703125" customWidth="1"/>
    <col min="11" max="11" width="9.5703125" customWidth="1"/>
    <col min="12" max="12" width="10.7109375" customWidth="1"/>
    <col min="13" max="13" width="10.28515625" style="50" customWidth="1"/>
    <col min="14" max="14" width="15.140625" customWidth="1"/>
    <col min="15" max="15" width="13.28515625" customWidth="1"/>
  </cols>
  <sheetData>
    <row r="1" spans="1:16" x14ac:dyDescent="0.25">
      <c r="A1" s="6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6" ht="26.25" customHeight="1" x14ac:dyDescent="0.25">
      <c r="A2" s="80" t="s">
        <v>12</v>
      </c>
      <c r="B2" s="81"/>
      <c r="C2" s="81"/>
      <c r="D2" s="81"/>
      <c r="E2" s="81"/>
      <c r="F2" s="81"/>
      <c r="G2" s="81"/>
      <c r="H2" s="81"/>
      <c r="I2" s="81"/>
      <c r="J2" s="82"/>
      <c r="K2" s="77" t="s">
        <v>7</v>
      </c>
      <c r="L2" s="77"/>
      <c r="M2" s="78" t="s">
        <v>10</v>
      </c>
      <c r="N2" s="79" t="s">
        <v>11</v>
      </c>
    </row>
    <row r="3" spans="1:16" ht="39" x14ac:dyDescent="0.25">
      <c r="A3" s="5" t="s">
        <v>13</v>
      </c>
      <c r="B3" s="3" t="s">
        <v>1</v>
      </c>
      <c r="C3" s="4" t="s">
        <v>2</v>
      </c>
      <c r="D3" s="2" t="s">
        <v>3</v>
      </c>
      <c r="E3" s="2" t="s">
        <v>4</v>
      </c>
      <c r="F3" s="3" t="s">
        <v>21</v>
      </c>
      <c r="G3" s="2" t="s">
        <v>5</v>
      </c>
      <c r="H3" s="3" t="s">
        <v>6</v>
      </c>
      <c r="I3" s="3" t="s">
        <v>16</v>
      </c>
      <c r="J3" s="2" t="s">
        <v>5</v>
      </c>
      <c r="K3" s="36" t="s">
        <v>8</v>
      </c>
      <c r="L3" s="36" t="s">
        <v>9</v>
      </c>
      <c r="M3" s="78"/>
      <c r="N3" s="79"/>
    </row>
    <row r="4" spans="1:16" s="9" customFormat="1" ht="20.100000000000001" customHeight="1" x14ac:dyDescent="0.2">
      <c r="A4" s="8"/>
      <c r="B4" s="10" t="s">
        <v>14</v>
      </c>
      <c r="C4" s="83"/>
      <c r="D4" s="84"/>
      <c r="E4" s="84"/>
      <c r="F4" s="84"/>
      <c r="G4" s="84"/>
      <c r="H4" s="84"/>
      <c r="I4" s="84"/>
      <c r="J4" s="84"/>
      <c r="K4" s="84"/>
      <c r="L4" s="84"/>
      <c r="M4" s="84"/>
      <c r="N4" s="85"/>
    </row>
    <row r="5" spans="1:16" s="9" customFormat="1" ht="20.100000000000001" customHeight="1" x14ac:dyDescent="0.25">
      <c r="A5" s="8">
        <v>1</v>
      </c>
      <c r="B5" s="11" t="s">
        <v>105</v>
      </c>
      <c r="C5" s="7"/>
      <c r="D5" s="7"/>
      <c r="E5" s="7"/>
      <c r="F5" s="7"/>
      <c r="G5" s="7" t="s">
        <v>18</v>
      </c>
      <c r="H5" s="7"/>
      <c r="I5" s="8" t="s">
        <v>19</v>
      </c>
      <c r="J5" s="7"/>
      <c r="K5" s="7"/>
      <c r="L5" s="58">
        <f>M5</f>
        <v>2000</v>
      </c>
      <c r="M5" s="51">
        <v>2000</v>
      </c>
      <c r="N5" s="71" t="s">
        <v>54</v>
      </c>
      <c r="O5" s="38"/>
    </row>
    <row r="6" spans="1:16" s="9" customFormat="1" ht="28.5" customHeight="1" x14ac:dyDescent="0.2">
      <c r="A6" s="8">
        <f>A5+1</f>
        <v>2</v>
      </c>
      <c r="B6" s="37" t="s">
        <v>104</v>
      </c>
      <c r="C6" s="8"/>
      <c r="D6" s="8"/>
      <c r="E6" s="8" t="s">
        <v>18</v>
      </c>
      <c r="F6" s="8"/>
      <c r="G6" s="8"/>
      <c r="H6" s="8"/>
      <c r="I6" s="8" t="s">
        <v>19</v>
      </c>
      <c r="J6" s="8"/>
      <c r="K6" s="8"/>
      <c r="L6" s="58">
        <f>M6</f>
        <v>5000</v>
      </c>
      <c r="M6" s="51">
        <v>5000</v>
      </c>
      <c r="N6" s="72"/>
      <c r="O6" s="39"/>
    </row>
    <row r="7" spans="1:16" s="9" customFormat="1" ht="40.5" customHeight="1" x14ac:dyDescent="0.2">
      <c r="A7" s="8">
        <f t="shared" ref="A7:A59" si="0">A6+1</f>
        <v>3</v>
      </c>
      <c r="B7" s="37" t="s">
        <v>98</v>
      </c>
      <c r="C7" s="8"/>
      <c r="D7" s="8"/>
      <c r="E7" s="8" t="s">
        <v>18</v>
      </c>
      <c r="F7" s="8"/>
      <c r="G7" s="8"/>
      <c r="H7" s="8"/>
      <c r="I7" s="8" t="s">
        <v>19</v>
      </c>
      <c r="J7" s="8"/>
      <c r="K7" s="8"/>
      <c r="L7" s="58">
        <f t="shared" ref="L7:L32" si="1">M7</f>
        <v>2750.4</v>
      </c>
      <c r="M7" s="51">
        <v>2750.4</v>
      </c>
      <c r="N7" s="72"/>
      <c r="O7" s="39"/>
    </row>
    <row r="8" spans="1:16" s="9" customFormat="1" ht="40.5" customHeight="1" x14ac:dyDescent="0.2">
      <c r="A8" s="8">
        <f t="shared" si="0"/>
        <v>4</v>
      </c>
      <c r="B8" s="37" t="s">
        <v>99</v>
      </c>
      <c r="C8" s="8"/>
      <c r="D8" s="8"/>
      <c r="E8" s="8" t="s">
        <v>18</v>
      </c>
      <c r="F8" s="8"/>
      <c r="G8" s="8"/>
      <c r="H8" s="8"/>
      <c r="I8" s="8" t="s">
        <v>19</v>
      </c>
      <c r="J8" s="8"/>
      <c r="K8" s="8"/>
      <c r="L8" s="58">
        <f t="shared" si="1"/>
        <v>2292</v>
      </c>
      <c r="M8" s="51">
        <v>2292</v>
      </c>
      <c r="N8" s="32"/>
      <c r="O8" s="39"/>
    </row>
    <row r="9" spans="1:16" s="9" customFormat="1" ht="44.25" customHeight="1" x14ac:dyDescent="0.2">
      <c r="A9" s="8">
        <f t="shared" si="0"/>
        <v>5</v>
      </c>
      <c r="B9" s="37" t="s">
        <v>100</v>
      </c>
      <c r="C9" s="8"/>
      <c r="D9" s="8"/>
      <c r="E9" s="8" t="s">
        <v>18</v>
      </c>
      <c r="F9" s="8"/>
      <c r="G9" s="8"/>
      <c r="H9" s="8"/>
      <c r="I9" s="8" t="s">
        <v>19</v>
      </c>
      <c r="J9" s="8"/>
      <c r="K9" s="8"/>
      <c r="L9" s="58">
        <f t="shared" si="1"/>
        <v>1719</v>
      </c>
      <c r="M9" s="51">
        <v>1719</v>
      </c>
      <c r="N9" s="32"/>
      <c r="O9" s="40"/>
    </row>
    <row r="10" spans="1:16" s="9" customFormat="1" ht="51" customHeight="1" x14ac:dyDescent="0.2">
      <c r="A10" s="8">
        <f t="shared" si="0"/>
        <v>6</v>
      </c>
      <c r="B10" s="37" t="s">
        <v>106</v>
      </c>
      <c r="C10" s="8"/>
      <c r="D10" s="8"/>
      <c r="E10" s="8" t="s">
        <v>18</v>
      </c>
      <c r="F10" s="8"/>
      <c r="G10" s="8"/>
      <c r="H10" s="8"/>
      <c r="I10" s="8" t="s">
        <v>19</v>
      </c>
      <c r="J10" s="8"/>
      <c r="K10" s="8"/>
      <c r="L10" s="58">
        <f t="shared" si="1"/>
        <v>90</v>
      </c>
      <c r="M10" s="51">
        <v>90</v>
      </c>
      <c r="N10" s="32"/>
    </row>
    <row r="11" spans="1:16" s="9" customFormat="1" ht="28.5" customHeight="1" x14ac:dyDescent="0.2">
      <c r="A11" s="8">
        <f t="shared" si="0"/>
        <v>7</v>
      </c>
      <c r="B11" s="37" t="s">
        <v>73</v>
      </c>
      <c r="C11" s="8"/>
      <c r="D11" s="8"/>
      <c r="E11" s="8" t="s">
        <v>18</v>
      </c>
      <c r="F11" s="8"/>
      <c r="G11" s="8"/>
      <c r="H11" s="8"/>
      <c r="I11" s="8" t="s">
        <v>19</v>
      </c>
      <c r="J11" s="8"/>
      <c r="K11" s="8"/>
      <c r="L11" s="58">
        <f t="shared" si="1"/>
        <v>90</v>
      </c>
      <c r="M11" s="51">
        <v>90</v>
      </c>
      <c r="N11" s="32"/>
    </row>
    <row r="12" spans="1:16" ht="28.5" customHeight="1" x14ac:dyDescent="0.25">
      <c r="A12" s="8">
        <f t="shared" si="0"/>
        <v>8</v>
      </c>
      <c r="B12" s="37" t="s">
        <v>62</v>
      </c>
      <c r="C12" s="7"/>
      <c r="D12" s="7"/>
      <c r="E12" s="8" t="s">
        <v>18</v>
      </c>
      <c r="F12" s="7"/>
      <c r="G12" s="7"/>
      <c r="H12" s="7"/>
      <c r="I12" s="8" t="s">
        <v>19</v>
      </c>
      <c r="J12" s="7"/>
      <c r="K12" s="7"/>
      <c r="L12" s="58">
        <f t="shared" si="1"/>
        <v>400</v>
      </c>
      <c r="M12" s="51">
        <v>400</v>
      </c>
      <c r="N12" s="32"/>
      <c r="P12" s="9"/>
    </row>
    <row r="13" spans="1:16" ht="28.5" customHeight="1" x14ac:dyDescent="0.25">
      <c r="A13" s="8">
        <f t="shared" si="0"/>
        <v>9</v>
      </c>
      <c r="B13" s="37" t="s">
        <v>63</v>
      </c>
      <c r="C13" s="7"/>
      <c r="D13" s="7"/>
      <c r="E13" s="8" t="s">
        <v>18</v>
      </c>
      <c r="F13" s="7"/>
      <c r="G13" s="7"/>
      <c r="H13" s="7"/>
      <c r="I13" s="8" t="s">
        <v>19</v>
      </c>
      <c r="J13" s="7"/>
      <c r="K13" s="7"/>
      <c r="L13" s="58">
        <f t="shared" si="1"/>
        <v>300</v>
      </c>
      <c r="M13" s="51">
        <v>300</v>
      </c>
      <c r="N13" s="32"/>
      <c r="P13" s="9"/>
    </row>
    <row r="14" spans="1:16" ht="28.5" customHeight="1" x14ac:dyDescent="0.25">
      <c r="A14" s="8">
        <f t="shared" si="0"/>
        <v>10</v>
      </c>
      <c r="B14" s="37" t="s">
        <v>74</v>
      </c>
      <c r="C14" s="7"/>
      <c r="D14" s="7"/>
      <c r="E14" s="8" t="s">
        <v>18</v>
      </c>
      <c r="F14" s="7"/>
      <c r="G14" s="7"/>
      <c r="H14" s="7"/>
      <c r="I14" s="8" t="s">
        <v>19</v>
      </c>
      <c r="J14" s="7"/>
      <c r="K14" s="7"/>
      <c r="L14" s="58">
        <f t="shared" si="1"/>
        <v>400</v>
      </c>
      <c r="M14" s="51">
        <v>400</v>
      </c>
      <c r="N14" s="32"/>
      <c r="P14" s="9"/>
    </row>
    <row r="15" spans="1:16" ht="28.5" customHeight="1" x14ac:dyDescent="0.25">
      <c r="A15" s="8">
        <f t="shared" si="0"/>
        <v>11</v>
      </c>
      <c r="B15" s="37" t="s">
        <v>75</v>
      </c>
      <c r="C15" s="7"/>
      <c r="D15" s="7"/>
      <c r="E15" s="8" t="s">
        <v>18</v>
      </c>
      <c r="F15" s="7"/>
      <c r="G15" s="7"/>
      <c r="H15" s="7"/>
      <c r="I15" s="8" t="s">
        <v>19</v>
      </c>
      <c r="J15" s="7"/>
      <c r="K15" s="7"/>
      <c r="L15" s="58">
        <f t="shared" si="1"/>
        <v>1495</v>
      </c>
      <c r="M15" s="51">
        <v>1495</v>
      </c>
      <c r="N15" s="32"/>
      <c r="P15" s="9"/>
    </row>
    <row r="16" spans="1:16" ht="28.5" customHeight="1" x14ac:dyDescent="0.25">
      <c r="A16" s="8">
        <f t="shared" si="0"/>
        <v>12</v>
      </c>
      <c r="B16" s="37" t="s">
        <v>76</v>
      </c>
      <c r="C16" s="7"/>
      <c r="D16" s="7"/>
      <c r="E16" s="8" t="s">
        <v>18</v>
      </c>
      <c r="F16" s="7"/>
      <c r="G16" s="7"/>
      <c r="H16" s="7"/>
      <c r="I16" s="8" t="s">
        <v>19</v>
      </c>
      <c r="J16" s="7"/>
      <c r="K16" s="7"/>
      <c r="L16" s="58">
        <f t="shared" si="1"/>
        <v>8000</v>
      </c>
      <c r="M16" s="51">
        <v>8000</v>
      </c>
      <c r="N16" s="32"/>
      <c r="P16" s="9"/>
    </row>
    <row r="17" spans="1:16" ht="28.5" customHeight="1" x14ac:dyDescent="0.25">
      <c r="A17" s="8">
        <f t="shared" si="0"/>
        <v>13</v>
      </c>
      <c r="B17" s="37" t="s">
        <v>77</v>
      </c>
      <c r="C17" s="7"/>
      <c r="D17" s="7"/>
      <c r="E17" s="8" t="s">
        <v>18</v>
      </c>
      <c r="F17" s="7"/>
      <c r="G17" s="7"/>
      <c r="H17" s="7"/>
      <c r="I17" s="8" t="s">
        <v>19</v>
      </c>
      <c r="J17" s="7"/>
      <c r="K17" s="7"/>
      <c r="L17" s="58">
        <f t="shared" si="1"/>
        <v>1495</v>
      </c>
      <c r="M17" s="51">
        <v>1495</v>
      </c>
      <c r="N17" s="32"/>
      <c r="P17" s="9"/>
    </row>
    <row r="18" spans="1:16" ht="28.5" customHeight="1" x14ac:dyDescent="0.25">
      <c r="A18" s="8">
        <f t="shared" si="0"/>
        <v>14</v>
      </c>
      <c r="B18" s="37" t="s">
        <v>78</v>
      </c>
      <c r="C18" s="7"/>
      <c r="D18" s="7"/>
      <c r="E18" s="8" t="s">
        <v>18</v>
      </c>
      <c r="F18" s="7"/>
      <c r="G18" s="7"/>
      <c r="H18" s="7"/>
      <c r="I18" s="8" t="s">
        <v>19</v>
      </c>
      <c r="J18" s="7"/>
      <c r="K18" s="7"/>
      <c r="L18" s="58">
        <f t="shared" si="1"/>
        <v>1495</v>
      </c>
      <c r="M18" s="51">
        <v>1495</v>
      </c>
      <c r="N18" s="32"/>
      <c r="P18" s="9"/>
    </row>
    <row r="19" spans="1:16" ht="28.5" customHeight="1" x14ac:dyDescent="0.25">
      <c r="A19" s="8">
        <f t="shared" si="0"/>
        <v>15</v>
      </c>
      <c r="B19" s="37" t="s">
        <v>79</v>
      </c>
      <c r="C19" s="7"/>
      <c r="D19" s="7"/>
      <c r="E19" s="8" t="s">
        <v>18</v>
      </c>
      <c r="F19" s="7"/>
      <c r="G19" s="7"/>
      <c r="H19" s="7"/>
      <c r="I19" s="8" t="s">
        <v>19</v>
      </c>
      <c r="J19" s="7"/>
      <c r="K19" s="7"/>
      <c r="L19" s="58">
        <f t="shared" si="1"/>
        <v>6000</v>
      </c>
      <c r="M19" s="51">
        <v>6000</v>
      </c>
      <c r="N19" s="32"/>
      <c r="P19" s="9"/>
    </row>
    <row r="20" spans="1:16" ht="28.5" customHeight="1" x14ac:dyDescent="0.25">
      <c r="A20" s="8">
        <f t="shared" si="0"/>
        <v>16</v>
      </c>
      <c r="B20" s="37" t="s">
        <v>65</v>
      </c>
      <c r="C20" s="7"/>
      <c r="D20" s="7"/>
      <c r="E20" s="8" t="s">
        <v>18</v>
      </c>
      <c r="F20" s="7"/>
      <c r="G20" s="7"/>
      <c r="H20" s="7"/>
      <c r="I20" s="8" t="s">
        <v>19</v>
      </c>
      <c r="J20" s="7"/>
      <c r="K20" s="7"/>
      <c r="L20" s="58">
        <f t="shared" si="1"/>
        <v>4000</v>
      </c>
      <c r="M20" s="51">
        <v>4000</v>
      </c>
      <c r="N20" s="32"/>
      <c r="P20" s="9"/>
    </row>
    <row r="21" spans="1:16" ht="28.5" customHeight="1" x14ac:dyDescent="0.25">
      <c r="A21" s="8">
        <f t="shared" si="0"/>
        <v>17</v>
      </c>
      <c r="B21" s="37" t="s">
        <v>80</v>
      </c>
      <c r="C21" s="7"/>
      <c r="D21" s="7"/>
      <c r="E21" s="8" t="s">
        <v>18</v>
      </c>
      <c r="F21" s="7"/>
      <c r="G21" s="7"/>
      <c r="H21" s="7"/>
      <c r="I21" s="8" t="s">
        <v>19</v>
      </c>
      <c r="J21" s="7"/>
      <c r="K21" s="7"/>
      <c r="L21" s="58">
        <f t="shared" si="1"/>
        <v>1495</v>
      </c>
      <c r="M21" s="51">
        <v>1495</v>
      </c>
      <c r="N21" s="32"/>
      <c r="P21" s="9"/>
    </row>
    <row r="22" spans="1:16" ht="28.5" customHeight="1" x14ac:dyDescent="0.25">
      <c r="A22" s="8">
        <f t="shared" si="0"/>
        <v>18</v>
      </c>
      <c r="B22" s="37" t="s">
        <v>62</v>
      </c>
      <c r="C22" s="7"/>
      <c r="D22" s="7"/>
      <c r="E22" s="8" t="s">
        <v>18</v>
      </c>
      <c r="F22" s="7"/>
      <c r="G22" s="7"/>
      <c r="H22" s="7"/>
      <c r="I22" s="8" t="s">
        <v>19</v>
      </c>
      <c r="J22" s="7"/>
      <c r="K22" s="7"/>
      <c r="L22" s="58">
        <f t="shared" si="1"/>
        <v>1000</v>
      </c>
      <c r="M22" s="51">
        <v>1000</v>
      </c>
      <c r="N22" s="32"/>
      <c r="P22" s="9"/>
    </row>
    <row r="23" spans="1:16" ht="28.5" customHeight="1" x14ac:dyDescent="0.25">
      <c r="A23" s="8">
        <f t="shared" si="0"/>
        <v>19</v>
      </c>
      <c r="B23" s="37" t="s">
        <v>81</v>
      </c>
      <c r="C23" s="7"/>
      <c r="D23" s="7"/>
      <c r="E23" s="8" t="s">
        <v>18</v>
      </c>
      <c r="F23" s="7"/>
      <c r="G23" s="7"/>
      <c r="H23" s="7"/>
      <c r="I23" s="8" t="s">
        <v>19</v>
      </c>
      <c r="J23" s="7"/>
      <c r="K23" s="7"/>
      <c r="L23" s="58">
        <f t="shared" si="1"/>
        <v>400</v>
      </c>
      <c r="M23" s="51">
        <v>400</v>
      </c>
      <c r="N23" s="32"/>
      <c r="P23" s="9"/>
    </row>
    <row r="24" spans="1:16" ht="28.5" customHeight="1" x14ac:dyDescent="0.25">
      <c r="A24" s="8">
        <f t="shared" si="0"/>
        <v>20</v>
      </c>
      <c r="B24" s="37" t="s">
        <v>82</v>
      </c>
      <c r="C24" s="7"/>
      <c r="D24" s="7"/>
      <c r="E24" s="8" t="s">
        <v>18</v>
      </c>
      <c r="F24" s="7"/>
      <c r="G24" s="7"/>
      <c r="H24" s="7"/>
      <c r="I24" s="8" t="s">
        <v>19</v>
      </c>
      <c r="J24" s="7"/>
      <c r="K24" s="7"/>
      <c r="L24" s="58">
        <f t="shared" si="1"/>
        <v>1495</v>
      </c>
      <c r="M24" s="51">
        <v>1495</v>
      </c>
      <c r="N24" s="32"/>
      <c r="P24" s="9"/>
    </row>
    <row r="25" spans="1:16" ht="28.5" customHeight="1" x14ac:dyDescent="0.25">
      <c r="A25" s="8">
        <f t="shared" si="0"/>
        <v>21</v>
      </c>
      <c r="B25" s="37" t="s">
        <v>83</v>
      </c>
      <c r="C25" s="7"/>
      <c r="D25" s="7"/>
      <c r="E25" s="8" t="s">
        <v>18</v>
      </c>
      <c r="F25" s="7"/>
      <c r="G25" s="7"/>
      <c r="H25" s="7"/>
      <c r="I25" s="8" t="s">
        <v>19</v>
      </c>
      <c r="J25" s="7"/>
      <c r="K25" s="7"/>
      <c r="L25" s="58">
        <f t="shared" si="1"/>
        <v>600</v>
      </c>
      <c r="M25" s="51">
        <v>600</v>
      </c>
      <c r="N25" s="32"/>
      <c r="P25" s="9"/>
    </row>
    <row r="26" spans="1:16" ht="28.5" customHeight="1" x14ac:dyDescent="0.25">
      <c r="A26" s="8">
        <f t="shared" si="0"/>
        <v>22</v>
      </c>
      <c r="B26" s="37" t="s">
        <v>84</v>
      </c>
      <c r="C26" s="7"/>
      <c r="D26" s="7"/>
      <c r="E26" s="8" t="s">
        <v>18</v>
      </c>
      <c r="F26" s="7"/>
      <c r="G26" s="7"/>
      <c r="H26" s="7"/>
      <c r="I26" s="8" t="s">
        <v>19</v>
      </c>
      <c r="J26" s="7"/>
      <c r="K26" s="7"/>
      <c r="L26" s="58">
        <f t="shared" si="1"/>
        <v>1495</v>
      </c>
      <c r="M26" s="51">
        <v>1495</v>
      </c>
      <c r="N26" s="32"/>
      <c r="P26" s="9"/>
    </row>
    <row r="27" spans="1:16" ht="28.5" customHeight="1" x14ac:dyDescent="0.25">
      <c r="A27" s="8">
        <f t="shared" si="0"/>
        <v>23</v>
      </c>
      <c r="B27" s="37" t="s">
        <v>85</v>
      </c>
      <c r="C27" s="7"/>
      <c r="D27" s="7"/>
      <c r="E27" s="8" t="s">
        <v>18</v>
      </c>
      <c r="F27" s="7"/>
      <c r="G27" s="7"/>
      <c r="H27" s="7"/>
      <c r="I27" s="8" t="s">
        <v>19</v>
      </c>
      <c r="J27" s="7"/>
      <c r="K27" s="7"/>
      <c r="L27" s="58">
        <f t="shared" si="1"/>
        <v>1495</v>
      </c>
      <c r="M27" s="51">
        <v>1495</v>
      </c>
      <c r="N27" s="32"/>
      <c r="P27" s="9"/>
    </row>
    <row r="28" spans="1:16" ht="28.5" customHeight="1" x14ac:dyDescent="0.25">
      <c r="A28" s="8">
        <f t="shared" si="0"/>
        <v>24</v>
      </c>
      <c r="B28" s="37" t="s">
        <v>66</v>
      </c>
      <c r="C28" s="7"/>
      <c r="D28" s="7"/>
      <c r="E28" s="8" t="s">
        <v>18</v>
      </c>
      <c r="F28" s="7"/>
      <c r="G28" s="7"/>
      <c r="H28" s="7"/>
      <c r="I28" s="8" t="s">
        <v>19</v>
      </c>
      <c r="J28" s="7"/>
      <c r="K28" s="7"/>
      <c r="L28" s="58">
        <f t="shared" si="1"/>
        <v>6000</v>
      </c>
      <c r="M28" s="51">
        <v>6000</v>
      </c>
      <c r="N28" s="32"/>
      <c r="P28" s="9"/>
    </row>
    <row r="29" spans="1:16" ht="28.5" customHeight="1" x14ac:dyDescent="0.25">
      <c r="A29" s="8">
        <f t="shared" si="0"/>
        <v>25</v>
      </c>
      <c r="B29" s="37" t="s">
        <v>101</v>
      </c>
      <c r="C29" s="7"/>
      <c r="D29" s="7"/>
      <c r="E29" s="8" t="s">
        <v>18</v>
      </c>
      <c r="F29" s="7"/>
      <c r="G29" s="7"/>
      <c r="H29" s="7"/>
      <c r="I29" s="8" t="s">
        <v>19</v>
      </c>
      <c r="J29" s="7"/>
      <c r="K29" s="7"/>
      <c r="L29" s="58">
        <f t="shared" si="1"/>
        <v>1495</v>
      </c>
      <c r="M29" s="51">
        <v>1495</v>
      </c>
      <c r="N29" s="32"/>
    </row>
    <row r="30" spans="1:16" ht="28.5" customHeight="1" x14ac:dyDescent="0.25">
      <c r="A30" s="8">
        <f t="shared" si="0"/>
        <v>26</v>
      </c>
      <c r="B30" s="37" t="s">
        <v>102</v>
      </c>
      <c r="C30" s="7"/>
      <c r="D30" s="7"/>
      <c r="E30" s="8" t="s">
        <v>18</v>
      </c>
      <c r="F30" s="7"/>
      <c r="G30" s="7"/>
      <c r="H30" s="7"/>
      <c r="I30" s="8" t="s">
        <v>19</v>
      </c>
      <c r="J30" s="7"/>
      <c r="K30" s="7"/>
      <c r="L30" s="58">
        <f t="shared" si="1"/>
        <v>1495</v>
      </c>
      <c r="M30" s="51">
        <v>1495</v>
      </c>
      <c r="N30" s="32"/>
    </row>
    <row r="31" spans="1:16" ht="28.5" customHeight="1" x14ac:dyDescent="0.25">
      <c r="A31" s="8">
        <f t="shared" si="0"/>
        <v>27</v>
      </c>
      <c r="B31" s="37" t="s">
        <v>103</v>
      </c>
      <c r="C31" s="7"/>
      <c r="D31" s="7"/>
      <c r="E31" s="8" t="s">
        <v>18</v>
      </c>
      <c r="F31" s="7"/>
      <c r="G31" s="7"/>
      <c r="H31" s="7"/>
      <c r="I31" s="8" t="s">
        <v>19</v>
      </c>
      <c r="J31" s="7"/>
      <c r="K31" s="7"/>
      <c r="L31" s="58">
        <f t="shared" si="1"/>
        <v>1495</v>
      </c>
      <c r="M31" s="51">
        <v>1495</v>
      </c>
      <c r="N31" s="32"/>
    </row>
    <row r="32" spans="1:16" ht="28.5" customHeight="1" x14ac:dyDescent="0.25">
      <c r="A32" s="8">
        <f t="shared" si="0"/>
        <v>28</v>
      </c>
      <c r="B32" s="54" t="s">
        <v>15</v>
      </c>
      <c r="C32" s="55"/>
      <c r="D32" s="55"/>
      <c r="E32" s="56" t="s">
        <v>18</v>
      </c>
      <c r="F32" s="55"/>
      <c r="G32" s="55"/>
      <c r="H32" s="55"/>
      <c r="I32" s="56" t="s">
        <v>19</v>
      </c>
      <c r="J32" s="55"/>
      <c r="K32" s="55"/>
      <c r="L32" s="58">
        <f t="shared" si="1"/>
        <v>400</v>
      </c>
      <c r="M32" s="57">
        <v>400</v>
      </c>
      <c r="N32" s="32"/>
    </row>
    <row r="33" spans="1:14" ht="17.25" customHeight="1" x14ac:dyDescent="0.25">
      <c r="A33" s="8"/>
      <c r="B33" s="63" t="s">
        <v>108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5"/>
    </row>
    <row r="34" spans="1:14" ht="41.25" customHeight="1" x14ac:dyDescent="0.25">
      <c r="A34" s="8">
        <f>A32+1</f>
        <v>29</v>
      </c>
      <c r="B34" s="35" t="s">
        <v>64</v>
      </c>
      <c r="C34" s="7"/>
      <c r="D34" s="7"/>
      <c r="E34" s="7" t="s">
        <v>61</v>
      </c>
      <c r="F34" s="7"/>
      <c r="G34" s="7"/>
      <c r="H34" s="7" t="s">
        <v>61</v>
      </c>
      <c r="I34" s="7"/>
      <c r="J34" s="7"/>
      <c r="K34" s="7"/>
      <c r="L34" s="59">
        <f>M34</f>
        <v>650</v>
      </c>
      <c r="M34" s="41">
        <v>650</v>
      </c>
      <c r="N34" s="66" t="s">
        <v>172</v>
      </c>
    </row>
    <row r="35" spans="1:14" ht="38.25" x14ac:dyDescent="0.25">
      <c r="A35" s="8">
        <f t="shared" si="0"/>
        <v>30</v>
      </c>
      <c r="B35" s="35" t="s">
        <v>67</v>
      </c>
      <c r="C35" s="7"/>
      <c r="D35" s="7"/>
      <c r="E35" s="7" t="s">
        <v>61</v>
      </c>
      <c r="F35" s="7"/>
      <c r="G35" s="7"/>
      <c r="H35" s="7" t="s">
        <v>61</v>
      </c>
      <c r="I35" s="7"/>
      <c r="J35" s="7"/>
      <c r="K35" s="7"/>
      <c r="L35" s="59">
        <f t="shared" ref="L35:L40" si="2">M35</f>
        <v>650</v>
      </c>
      <c r="M35" s="41">
        <v>650</v>
      </c>
      <c r="N35" s="73"/>
    </row>
    <row r="36" spans="1:14" ht="38.25" x14ac:dyDescent="0.25">
      <c r="A36" s="8">
        <f t="shared" si="0"/>
        <v>31</v>
      </c>
      <c r="B36" s="35" t="s">
        <v>68</v>
      </c>
      <c r="C36" s="7"/>
      <c r="D36" s="7"/>
      <c r="E36" s="7" t="s">
        <v>61</v>
      </c>
      <c r="F36" s="7"/>
      <c r="G36" s="7"/>
      <c r="H36" s="7" t="s">
        <v>61</v>
      </c>
      <c r="I36" s="7"/>
      <c r="J36" s="7"/>
      <c r="K36" s="7"/>
      <c r="L36" s="59">
        <f t="shared" si="2"/>
        <v>650</v>
      </c>
      <c r="M36" s="41">
        <v>650</v>
      </c>
      <c r="N36" s="73"/>
    </row>
    <row r="37" spans="1:14" ht="38.25" x14ac:dyDescent="0.25">
      <c r="A37" s="8">
        <f t="shared" si="0"/>
        <v>32</v>
      </c>
      <c r="B37" s="35" t="s">
        <v>71</v>
      </c>
      <c r="C37" s="7"/>
      <c r="D37" s="7"/>
      <c r="E37" s="7" t="s">
        <v>61</v>
      </c>
      <c r="F37" s="7"/>
      <c r="G37" s="7"/>
      <c r="H37" s="7" t="s">
        <v>61</v>
      </c>
      <c r="I37" s="7"/>
      <c r="J37" s="7"/>
      <c r="K37" s="7"/>
      <c r="L37" s="59">
        <f t="shared" si="2"/>
        <v>650</v>
      </c>
      <c r="M37" s="41">
        <v>650</v>
      </c>
      <c r="N37" s="73"/>
    </row>
    <row r="38" spans="1:14" ht="38.25" x14ac:dyDescent="0.25">
      <c r="A38" s="8">
        <f t="shared" si="0"/>
        <v>33</v>
      </c>
      <c r="B38" s="35" t="s">
        <v>72</v>
      </c>
      <c r="C38" s="7"/>
      <c r="D38" s="7"/>
      <c r="E38" s="7" t="s">
        <v>61</v>
      </c>
      <c r="F38" s="7"/>
      <c r="G38" s="7"/>
      <c r="H38" s="7" t="s">
        <v>61</v>
      </c>
      <c r="I38" s="7"/>
      <c r="J38" s="7"/>
      <c r="K38" s="7"/>
      <c r="L38" s="59">
        <f t="shared" si="2"/>
        <v>650</v>
      </c>
      <c r="M38" s="41">
        <v>650</v>
      </c>
      <c r="N38" s="67"/>
    </row>
    <row r="39" spans="1:14" ht="27.75" customHeight="1" x14ac:dyDescent="0.25">
      <c r="A39" s="8">
        <f t="shared" si="0"/>
        <v>34</v>
      </c>
      <c r="B39" s="36" t="s">
        <v>69</v>
      </c>
      <c r="C39" s="7"/>
      <c r="D39" s="7"/>
      <c r="E39" s="7"/>
      <c r="F39" s="7" t="s">
        <v>61</v>
      </c>
      <c r="G39" s="7"/>
      <c r="H39" s="7"/>
      <c r="I39" s="7"/>
      <c r="J39" s="7" t="s">
        <v>61</v>
      </c>
      <c r="K39" s="7"/>
      <c r="L39" s="59">
        <f t="shared" si="2"/>
        <v>1000</v>
      </c>
      <c r="M39" s="41">
        <v>1000</v>
      </c>
      <c r="N39" s="66" t="s">
        <v>163</v>
      </c>
    </row>
    <row r="40" spans="1:14" ht="42.75" customHeight="1" x14ac:dyDescent="0.25">
      <c r="A40" s="8">
        <f t="shared" si="0"/>
        <v>35</v>
      </c>
      <c r="B40" s="36" t="s">
        <v>70</v>
      </c>
      <c r="C40" s="7"/>
      <c r="D40" s="7"/>
      <c r="E40" s="7"/>
      <c r="F40" s="7" t="s">
        <v>61</v>
      </c>
      <c r="G40" s="7"/>
      <c r="H40" s="7"/>
      <c r="I40" s="7"/>
      <c r="J40" s="7" t="s">
        <v>61</v>
      </c>
      <c r="K40" s="7"/>
      <c r="L40" s="59">
        <f t="shared" si="2"/>
        <v>1000</v>
      </c>
      <c r="M40" s="41">
        <v>1000</v>
      </c>
      <c r="N40" s="67"/>
    </row>
    <row r="41" spans="1:14" x14ac:dyDescent="0.25">
      <c r="A41" s="8"/>
      <c r="B41" s="74" t="s">
        <v>109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6"/>
    </row>
    <row r="42" spans="1:14" ht="44.25" customHeight="1" x14ac:dyDescent="0.25">
      <c r="A42" s="8">
        <f>A40+1</f>
        <v>36</v>
      </c>
      <c r="B42" s="33" t="s">
        <v>86</v>
      </c>
      <c r="C42" s="7"/>
      <c r="D42" s="7" t="s">
        <v>61</v>
      </c>
      <c r="E42" s="7"/>
      <c r="F42" s="7"/>
      <c r="G42" s="7"/>
      <c r="H42" s="7"/>
      <c r="I42" s="7"/>
      <c r="J42" s="7" t="s">
        <v>61</v>
      </c>
      <c r="K42" s="59">
        <f>M42-L42</f>
        <v>26933.605199999998</v>
      </c>
      <c r="L42" s="8">
        <f>M42*0.1</f>
        <v>2992.6228000000001</v>
      </c>
      <c r="M42" s="41">
        <v>29926.227999999999</v>
      </c>
      <c r="N42" s="66" t="s">
        <v>164</v>
      </c>
    </row>
    <row r="43" spans="1:14" ht="39.75" customHeight="1" x14ac:dyDescent="0.25">
      <c r="A43" s="8">
        <f t="shared" si="0"/>
        <v>37</v>
      </c>
      <c r="B43" s="33" t="s">
        <v>87</v>
      </c>
      <c r="C43" s="7"/>
      <c r="D43" s="7" t="s">
        <v>61</v>
      </c>
      <c r="E43" s="7"/>
      <c r="F43" s="7"/>
      <c r="G43" s="7"/>
      <c r="H43" s="7"/>
      <c r="I43" s="7"/>
      <c r="J43" s="7" t="s">
        <v>61</v>
      </c>
      <c r="K43" s="59">
        <f>M43-L43</f>
        <v>8579.8673999999992</v>
      </c>
      <c r="L43" s="8">
        <f>M43*0.1</f>
        <v>953.31860000000006</v>
      </c>
      <c r="M43" s="41">
        <v>9533.1859999999997</v>
      </c>
      <c r="N43" s="67"/>
    </row>
    <row r="44" spans="1:14" ht="21" customHeight="1" x14ac:dyDescent="0.25">
      <c r="A44" s="8"/>
      <c r="B44" s="63" t="s">
        <v>111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5"/>
    </row>
    <row r="45" spans="1:14" ht="30.75" customHeight="1" x14ac:dyDescent="0.25">
      <c r="A45" s="8">
        <f>A43+1</f>
        <v>38</v>
      </c>
      <c r="B45" s="33" t="s">
        <v>95</v>
      </c>
      <c r="C45" s="7" t="s">
        <v>61</v>
      </c>
      <c r="D45" s="7"/>
      <c r="E45" s="7"/>
      <c r="F45" s="7"/>
      <c r="G45" s="7"/>
      <c r="H45" s="7"/>
      <c r="I45" s="7"/>
      <c r="J45" s="7" t="s">
        <v>61</v>
      </c>
      <c r="K45" s="59">
        <f>M45-L45</f>
        <v>10389.026699999999</v>
      </c>
      <c r="L45" s="8">
        <f>M45*0.1</f>
        <v>1154.3362999999999</v>
      </c>
      <c r="M45" s="41">
        <v>11543.362999999999</v>
      </c>
      <c r="N45" s="66" t="s">
        <v>173</v>
      </c>
    </row>
    <row r="46" spans="1:14" ht="44.25" customHeight="1" x14ac:dyDescent="0.25">
      <c r="A46" s="8">
        <f t="shared" si="0"/>
        <v>39</v>
      </c>
      <c r="B46" s="33" t="s">
        <v>96</v>
      </c>
      <c r="C46" s="7" t="s">
        <v>61</v>
      </c>
      <c r="D46" s="7"/>
      <c r="E46" s="7"/>
      <c r="F46" s="7"/>
      <c r="G46" s="7"/>
      <c r="H46" s="7"/>
      <c r="I46" s="7"/>
      <c r="J46" s="7" t="s">
        <v>61</v>
      </c>
      <c r="K46" s="7"/>
      <c r="L46" s="59">
        <f>M46</f>
        <v>1543.278</v>
      </c>
      <c r="M46" s="41">
        <v>1543.278</v>
      </c>
      <c r="N46" s="67"/>
    </row>
    <row r="47" spans="1:14" x14ac:dyDescent="0.25">
      <c r="A47" s="8"/>
      <c r="B47" s="68" t="s">
        <v>17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70"/>
    </row>
    <row r="48" spans="1:14" ht="51.75" customHeight="1" x14ac:dyDescent="0.25">
      <c r="A48" s="8">
        <f>A46+1</f>
        <v>40</v>
      </c>
      <c r="B48" s="49" t="s">
        <v>88</v>
      </c>
      <c r="C48" s="7"/>
      <c r="D48" s="7"/>
      <c r="E48" s="7"/>
      <c r="F48" s="7" t="s">
        <v>61</v>
      </c>
      <c r="G48" s="7"/>
      <c r="H48" s="7"/>
      <c r="I48" s="7"/>
      <c r="J48" s="7" t="s">
        <v>61</v>
      </c>
      <c r="K48" s="7"/>
      <c r="L48" s="59">
        <f>M48</f>
        <v>300</v>
      </c>
      <c r="M48" s="41">
        <v>300</v>
      </c>
      <c r="N48" s="13" t="s">
        <v>170</v>
      </c>
    </row>
    <row r="49" spans="1:14" ht="78" customHeight="1" x14ac:dyDescent="0.25">
      <c r="A49" s="8">
        <f>A48+1</f>
        <v>41</v>
      </c>
      <c r="B49" s="33" t="s">
        <v>97</v>
      </c>
      <c r="C49" s="7"/>
      <c r="D49" s="7"/>
      <c r="E49" s="7"/>
      <c r="F49" s="7" t="s">
        <v>61</v>
      </c>
      <c r="G49" s="7"/>
      <c r="H49" s="7"/>
      <c r="I49" s="7"/>
      <c r="J49" s="7" t="s">
        <v>61</v>
      </c>
      <c r="K49" s="7"/>
      <c r="L49" s="59">
        <f>M49</f>
        <v>596.16600000000005</v>
      </c>
      <c r="M49" s="41">
        <v>596.16600000000005</v>
      </c>
      <c r="N49" s="13" t="s">
        <v>166</v>
      </c>
    </row>
    <row r="50" spans="1:14" ht="53.25" customHeight="1" x14ac:dyDescent="0.25">
      <c r="A50" s="8">
        <f>A49+1</f>
        <v>42</v>
      </c>
      <c r="B50" s="33" t="s">
        <v>89</v>
      </c>
      <c r="C50" s="7"/>
      <c r="D50" s="7" t="s">
        <v>61</v>
      </c>
      <c r="E50" s="7"/>
      <c r="F50" s="7"/>
      <c r="G50" s="7"/>
      <c r="H50" s="7"/>
      <c r="I50" s="7"/>
      <c r="J50" s="7" t="s">
        <v>61</v>
      </c>
      <c r="K50" s="59">
        <f t="shared" ref="K50" si="3">M50-L50</f>
        <v>6089.2784999999994</v>
      </c>
      <c r="L50" s="8">
        <f t="shared" ref="L50" si="4">M50*0.1</f>
        <v>676.5865</v>
      </c>
      <c r="M50" s="41">
        <v>6765.8649999999998</v>
      </c>
      <c r="N50" s="13" t="s">
        <v>166</v>
      </c>
    </row>
    <row r="51" spans="1:14" ht="66" customHeight="1" x14ac:dyDescent="0.25">
      <c r="A51" s="8">
        <f t="shared" ref="A51:A54" si="5">A50+1</f>
        <v>43</v>
      </c>
      <c r="B51" s="33" t="s">
        <v>178</v>
      </c>
      <c r="C51" s="7"/>
      <c r="D51" s="7"/>
      <c r="E51" s="8" t="s">
        <v>18</v>
      </c>
      <c r="F51" s="7"/>
      <c r="G51" s="7"/>
      <c r="H51" s="7"/>
      <c r="I51" s="7"/>
      <c r="J51" s="7" t="s">
        <v>61</v>
      </c>
      <c r="K51" s="59"/>
      <c r="L51" s="59">
        <f>M51</f>
        <v>524.99400000000003</v>
      </c>
      <c r="M51" s="41">
        <v>524.99400000000003</v>
      </c>
      <c r="N51" s="66" t="s">
        <v>170</v>
      </c>
    </row>
    <row r="52" spans="1:14" ht="19.5" customHeight="1" x14ac:dyDescent="0.25">
      <c r="A52" s="8">
        <f t="shared" si="5"/>
        <v>44</v>
      </c>
      <c r="B52" s="33" t="s">
        <v>90</v>
      </c>
      <c r="C52" s="7"/>
      <c r="D52" s="7"/>
      <c r="E52" s="7" t="s">
        <v>61</v>
      </c>
      <c r="F52" s="7"/>
      <c r="G52" s="7"/>
      <c r="H52" s="7"/>
      <c r="I52" s="7"/>
      <c r="J52" s="7" t="s">
        <v>61</v>
      </c>
      <c r="K52" s="59">
        <f>M52-L52</f>
        <v>8255.3786999999993</v>
      </c>
      <c r="L52" s="8">
        <f>M52*0.1</f>
        <v>917.26430000000005</v>
      </c>
      <c r="M52" s="41">
        <v>9172.643</v>
      </c>
      <c r="N52" s="67"/>
    </row>
    <row r="53" spans="1:14" ht="42.75" customHeight="1" x14ac:dyDescent="0.25">
      <c r="A53" s="8">
        <f t="shared" si="5"/>
        <v>45</v>
      </c>
      <c r="B53" s="33" t="s">
        <v>91</v>
      </c>
      <c r="C53" s="7"/>
      <c r="D53" s="7"/>
      <c r="E53" s="7" t="s">
        <v>61</v>
      </c>
      <c r="F53" s="7"/>
      <c r="G53" s="7"/>
      <c r="H53" s="7"/>
      <c r="I53" s="7"/>
      <c r="J53" s="7" t="s">
        <v>61</v>
      </c>
      <c r="K53" s="59">
        <f>M53-L53</f>
        <v>15659.364600000001</v>
      </c>
      <c r="L53" s="8">
        <f>M53*0.1</f>
        <v>1739.9294000000002</v>
      </c>
      <c r="M53" s="41">
        <v>17399.294000000002</v>
      </c>
      <c r="N53" s="13" t="s">
        <v>172</v>
      </c>
    </row>
    <row r="54" spans="1:14" ht="54.75" customHeight="1" x14ac:dyDescent="0.25">
      <c r="A54" s="8">
        <f t="shared" si="5"/>
        <v>46</v>
      </c>
      <c r="B54" s="33" t="s">
        <v>94</v>
      </c>
      <c r="C54" s="7"/>
      <c r="D54" s="7"/>
      <c r="E54" s="7" t="s">
        <v>61</v>
      </c>
      <c r="F54" s="7"/>
      <c r="G54" s="7"/>
      <c r="H54" s="7"/>
      <c r="I54" s="7"/>
      <c r="J54" s="7" t="s">
        <v>61</v>
      </c>
      <c r="K54" s="7"/>
      <c r="L54" s="59">
        <f>M54</f>
        <v>3789.6239999999998</v>
      </c>
      <c r="M54" s="41">
        <v>3789.6239999999998</v>
      </c>
      <c r="N54" s="13" t="s">
        <v>170</v>
      </c>
    </row>
    <row r="55" spans="1:14" ht="17.25" customHeight="1" x14ac:dyDescent="0.25">
      <c r="A55" s="8"/>
      <c r="B55" s="63" t="s">
        <v>110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5"/>
    </row>
    <row r="56" spans="1:14" ht="51" x14ac:dyDescent="0.25">
      <c r="A56" s="8">
        <f>A54+1</f>
        <v>47</v>
      </c>
      <c r="B56" s="62" t="s">
        <v>179</v>
      </c>
      <c r="C56" s="7" t="s">
        <v>61</v>
      </c>
      <c r="D56" s="7"/>
      <c r="E56" s="7"/>
      <c r="F56" s="7"/>
      <c r="G56" s="7"/>
      <c r="H56" s="7"/>
      <c r="I56" s="7"/>
      <c r="J56" s="7" t="s">
        <v>61</v>
      </c>
      <c r="K56" s="7"/>
      <c r="L56" s="59">
        <v>20000</v>
      </c>
      <c r="M56" s="41">
        <f>L56</f>
        <v>20000</v>
      </c>
      <c r="N56" s="13" t="s">
        <v>169</v>
      </c>
    </row>
    <row r="57" spans="1:14" ht="68.25" customHeight="1" x14ac:dyDescent="0.25">
      <c r="A57" s="8">
        <f t="shared" si="0"/>
        <v>48</v>
      </c>
      <c r="B57" s="33" t="s">
        <v>93</v>
      </c>
      <c r="C57" s="7"/>
      <c r="D57" s="7"/>
      <c r="E57" s="7" t="s">
        <v>61</v>
      </c>
      <c r="F57" s="7"/>
      <c r="G57" s="7"/>
      <c r="H57" s="7"/>
      <c r="I57" s="7"/>
      <c r="J57" s="7" t="s">
        <v>61</v>
      </c>
      <c r="K57" s="7"/>
      <c r="L57" s="59">
        <f>M57</f>
        <v>2299.3789999999999</v>
      </c>
      <c r="M57" s="41">
        <v>2299.3789999999999</v>
      </c>
      <c r="N57" s="13" t="s">
        <v>172</v>
      </c>
    </row>
    <row r="58" spans="1:14" ht="41.25" customHeight="1" x14ac:dyDescent="0.25">
      <c r="A58" s="8">
        <f t="shared" si="0"/>
        <v>49</v>
      </c>
      <c r="B58" s="33" t="s">
        <v>92</v>
      </c>
      <c r="C58" s="7"/>
      <c r="D58" s="7"/>
      <c r="E58" s="7" t="s">
        <v>61</v>
      </c>
      <c r="F58" s="7"/>
      <c r="G58" s="7"/>
      <c r="H58" s="7"/>
      <c r="I58" s="7"/>
      <c r="J58" s="7" t="s">
        <v>61</v>
      </c>
      <c r="K58" s="59">
        <f>M58-L58</f>
        <v>5569.6356000000005</v>
      </c>
      <c r="L58" s="8">
        <f>0.1*M58</f>
        <v>618.84840000000008</v>
      </c>
      <c r="M58" s="41">
        <v>6188.4840000000004</v>
      </c>
      <c r="N58" s="66" t="s">
        <v>170</v>
      </c>
    </row>
    <row r="59" spans="1:14" ht="33" customHeight="1" x14ac:dyDescent="0.25">
      <c r="A59" s="8">
        <f t="shared" si="0"/>
        <v>50</v>
      </c>
      <c r="B59" s="33" t="s">
        <v>112</v>
      </c>
      <c r="C59" s="7"/>
      <c r="D59" s="7"/>
      <c r="E59" s="7"/>
      <c r="F59" s="7" t="s">
        <v>61</v>
      </c>
      <c r="G59" s="7"/>
      <c r="H59" s="7"/>
      <c r="I59" s="7"/>
      <c r="J59" s="7" t="s">
        <v>61</v>
      </c>
      <c r="K59" s="7"/>
      <c r="L59" s="59">
        <f>M59</f>
        <v>1000</v>
      </c>
      <c r="M59" s="41">
        <v>1000</v>
      </c>
      <c r="N59" s="67"/>
    </row>
    <row r="60" spans="1:14" s="9" customFormat="1" ht="12.75" x14ac:dyDescent="0.2">
      <c r="A60" s="8"/>
      <c r="B60" s="34" t="s">
        <v>107</v>
      </c>
      <c r="C60" s="8"/>
      <c r="D60" s="8"/>
      <c r="E60" s="8"/>
      <c r="F60" s="8"/>
      <c r="G60" s="8"/>
      <c r="H60" s="8"/>
      <c r="I60" s="8"/>
      <c r="J60" s="8"/>
      <c r="K60" s="52">
        <f>SUM(K5:K59)</f>
        <v>81476.156699999992</v>
      </c>
      <c r="L60" s="52">
        <f>SUM(L5:L59)</f>
        <v>100747.7473</v>
      </c>
      <c r="M60" s="52">
        <f>M5+M6+M7+M8+M9+M10+M11+M12+M13+M14+M15+M16+M17+M18+M19+M20+M21+M22+M23+M24+M25+M26+M27+M28+M29+M30+M31+M32+M34+M35+M36+M37+M38+M39+M40+M42+M43+M45+M46+M48+M49+M50+M51+M52+M53+M54+M56+M57+M58+M59</f>
        <v>182223.90400000001</v>
      </c>
      <c r="N60" s="8"/>
    </row>
    <row r="63" spans="1:14" x14ac:dyDescent="0.25">
      <c r="M63" s="53"/>
    </row>
  </sheetData>
  <mergeCells count="17">
    <mergeCell ref="K2:L2"/>
    <mergeCell ref="M2:M3"/>
    <mergeCell ref="N2:N3"/>
    <mergeCell ref="A2:J2"/>
    <mergeCell ref="C4:N4"/>
    <mergeCell ref="N5:N7"/>
    <mergeCell ref="B33:N33"/>
    <mergeCell ref="N34:N38"/>
    <mergeCell ref="N39:N40"/>
    <mergeCell ref="B41:N41"/>
    <mergeCell ref="B55:N55"/>
    <mergeCell ref="N58:N59"/>
    <mergeCell ref="N42:N43"/>
    <mergeCell ref="N45:N46"/>
    <mergeCell ref="B44:N44"/>
    <mergeCell ref="B47:N47"/>
    <mergeCell ref="N51:N52"/>
  </mergeCells>
  <pageMargins left="0.19685039370078741" right="0.19685039370078741" top="0.48" bottom="0.3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topLeftCell="A79" zoomScaleNormal="100" workbookViewId="0">
      <selection activeCell="H20" sqref="H20"/>
    </sheetView>
  </sheetViews>
  <sheetFormatPr defaultRowHeight="15" x14ac:dyDescent="0.25"/>
  <cols>
    <col min="1" max="1" width="29.5703125" style="15" customWidth="1"/>
    <col min="2" max="2" width="40.140625" style="15" customWidth="1"/>
    <col min="3" max="3" width="7.42578125" style="15" customWidth="1"/>
    <col min="4" max="4" width="10.42578125" style="15" customWidth="1"/>
    <col min="5" max="16384" width="9.140625" style="15"/>
  </cols>
  <sheetData>
    <row r="1" spans="1:4" x14ac:dyDescent="0.25">
      <c r="A1" s="16" t="s">
        <v>29</v>
      </c>
      <c r="B1" s="14"/>
      <c r="C1" s="14"/>
      <c r="D1" s="14"/>
    </row>
    <row r="2" spans="1:4" x14ac:dyDescent="0.25">
      <c r="A2" s="14"/>
      <c r="B2" s="14"/>
      <c r="C2" s="14"/>
      <c r="D2" s="14"/>
    </row>
    <row r="3" spans="1:4" x14ac:dyDescent="0.25">
      <c r="A3" s="14"/>
      <c r="B3" s="16" t="s">
        <v>40</v>
      </c>
      <c r="C3" s="14"/>
      <c r="D3" s="14"/>
    </row>
    <row r="4" spans="1:4" s="19" customFormat="1" ht="26.25" customHeight="1" x14ac:dyDescent="0.2">
      <c r="A4" s="22" t="s">
        <v>35</v>
      </c>
      <c r="B4" s="22" t="s">
        <v>36</v>
      </c>
      <c r="C4" s="23" t="s">
        <v>24</v>
      </c>
      <c r="D4" s="23" t="s">
        <v>37</v>
      </c>
    </row>
    <row r="5" spans="1:4" ht="18.75" customHeight="1" x14ac:dyDescent="0.25">
      <c r="A5" s="86" t="s">
        <v>14</v>
      </c>
      <c r="B5" s="86"/>
      <c r="C5" s="86"/>
      <c r="D5" s="86"/>
    </row>
    <row r="6" spans="1:4" s="20" customFormat="1" x14ac:dyDescent="0.25">
      <c r="A6" s="26" t="s">
        <v>33</v>
      </c>
      <c r="B6" s="26" t="s">
        <v>56</v>
      </c>
      <c r="C6" s="31" t="s">
        <v>34</v>
      </c>
      <c r="D6" s="31">
        <v>2000</v>
      </c>
    </row>
    <row r="7" spans="1:4" s="20" customFormat="1" ht="30" x14ac:dyDescent="0.25">
      <c r="A7" s="26" t="s">
        <v>30</v>
      </c>
      <c r="B7" s="26" t="s">
        <v>38</v>
      </c>
      <c r="C7" s="31" t="s">
        <v>34</v>
      </c>
      <c r="D7" s="31">
        <v>5000</v>
      </c>
    </row>
    <row r="8" spans="1:4" s="20" customFormat="1" ht="30" x14ac:dyDescent="0.25">
      <c r="A8" s="26" t="s">
        <v>132</v>
      </c>
      <c r="B8" s="26" t="s">
        <v>171</v>
      </c>
      <c r="C8" s="31" t="s">
        <v>34</v>
      </c>
      <c r="D8" s="31">
        <v>6851.4</v>
      </c>
    </row>
    <row r="9" spans="1:4" s="20" customFormat="1" ht="30" customHeight="1" x14ac:dyDescent="0.25">
      <c r="A9" s="26" t="s">
        <v>31</v>
      </c>
      <c r="B9" s="26" t="s">
        <v>39</v>
      </c>
      <c r="C9" s="31" t="s">
        <v>34</v>
      </c>
      <c r="D9" s="31">
        <v>4975</v>
      </c>
    </row>
    <row r="10" spans="1:4" s="20" customFormat="1" ht="30" customHeight="1" x14ac:dyDescent="0.25">
      <c r="A10" s="26" t="s">
        <v>32</v>
      </c>
      <c r="B10" s="26" t="s">
        <v>38</v>
      </c>
      <c r="C10" s="31" t="s">
        <v>34</v>
      </c>
      <c r="D10" s="31">
        <v>37565</v>
      </c>
    </row>
    <row r="11" spans="1:4" ht="15.75" customHeight="1" x14ac:dyDescent="0.25">
      <c r="A11" s="87" t="s">
        <v>108</v>
      </c>
      <c r="B11" s="87"/>
      <c r="C11" s="87"/>
      <c r="D11" s="87"/>
    </row>
    <row r="12" spans="1:4" ht="30" x14ac:dyDescent="0.25">
      <c r="A12" s="27" t="s">
        <v>113</v>
      </c>
      <c r="B12" s="27" t="s">
        <v>114</v>
      </c>
      <c r="C12" s="29" t="s">
        <v>34</v>
      </c>
      <c r="D12" s="29">
        <v>3250</v>
      </c>
    </row>
    <row r="13" spans="1:4" ht="60.75" customHeight="1" x14ac:dyDescent="0.25">
      <c r="A13" s="27" t="s">
        <v>115</v>
      </c>
      <c r="B13" s="27" t="s">
        <v>41</v>
      </c>
      <c r="C13" s="29" t="s">
        <v>34</v>
      </c>
      <c r="D13" s="29">
        <v>2000</v>
      </c>
    </row>
    <row r="14" spans="1:4" ht="16.5" customHeight="1" x14ac:dyDescent="0.25">
      <c r="A14" s="28" t="s">
        <v>109</v>
      </c>
      <c r="B14" s="27"/>
      <c r="C14" s="29"/>
      <c r="D14" s="29"/>
    </row>
    <row r="15" spans="1:4" ht="16.5" customHeight="1" x14ac:dyDescent="0.25">
      <c r="A15" s="27" t="s">
        <v>122</v>
      </c>
      <c r="B15" s="27" t="s">
        <v>123</v>
      </c>
      <c r="C15" s="29" t="s">
        <v>34</v>
      </c>
      <c r="D15" s="29">
        <f>29926.228+9533.186</f>
        <v>39459.413999999997</v>
      </c>
    </row>
    <row r="16" spans="1:4" ht="18" customHeight="1" x14ac:dyDescent="0.25">
      <c r="A16" s="28" t="s">
        <v>111</v>
      </c>
      <c r="B16" s="27"/>
      <c r="C16" s="29"/>
      <c r="D16" s="29"/>
    </row>
    <row r="17" spans="1:6" ht="30.75" customHeight="1" x14ac:dyDescent="0.25">
      <c r="A17" s="27" t="s">
        <v>124</v>
      </c>
      <c r="B17" s="27" t="s">
        <v>130</v>
      </c>
      <c r="C17" s="29" t="s">
        <v>34</v>
      </c>
      <c r="D17" s="29">
        <f>11543.363+1543.278</f>
        <v>13086.641</v>
      </c>
    </row>
    <row r="18" spans="1:6" ht="15.75" customHeight="1" x14ac:dyDescent="0.25">
      <c r="A18" s="87" t="s">
        <v>17</v>
      </c>
      <c r="B18" s="87"/>
      <c r="C18" s="87"/>
      <c r="D18" s="87"/>
    </row>
    <row r="19" spans="1:6" ht="45.75" customHeight="1" x14ac:dyDescent="0.25">
      <c r="A19" s="42" t="s">
        <v>119</v>
      </c>
      <c r="B19" s="27" t="s">
        <v>41</v>
      </c>
      <c r="C19" s="29" t="s">
        <v>34</v>
      </c>
      <c r="D19" s="43">
        <f>300+596.166</f>
        <v>896.16600000000005</v>
      </c>
    </row>
    <row r="20" spans="1:6" ht="51" customHeight="1" x14ac:dyDescent="0.25">
      <c r="A20" s="42" t="s">
        <v>125</v>
      </c>
      <c r="B20" s="42" t="s">
        <v>126</v>
      </c>
      <c r="C20" s="29" t="s">
        <v>34</v>
      </c>
      <c r="D20" s="43">
        <v>6765.8649999999998</v>
      </c>
    </row>
    <row r="21" spans="1:6" ht="30" x14ac:dyDescent="0.25">
      <c r="A21" s="27" t="s">
        <v>42</v>
      </c>
      <c r="B21" s="27" t="s">
        <v>38</v>
      </c>
      <c r="C21" s="29" t="s">
        <v>34</v>
      </c>
      <c r="D21" s="30">
        <v>524.99400000000003</v>
      </c>
    </row>
    <row r="22" spans="1:6" x14ac:dyDescent="0.25">
      <c r="A22" s="27" t="s">
        <v>116</v>
      </c>
      <c r="B22" s="44" t="s">
        <v>127</v>
      </c>
      <c r="C22" s="29" t="s">
        <v>34</v>
      </c>
      <c r="D22" s="29">
        <v>9172.643</v>
      </c>
    </row>
    <row r="23" spans="1:6" ht="30" x14ac:dyDescent="0.25">
      <c r="A23" s="27" t="s">
        <v>120</v>
      </c>
      <c r="B23" s="44" t="s">
        <v>128</v>
      </c>
      <c r="C23" s="29" t="s">
        <v>34</v>
      </c>
      <c r="D23" s="29">
        <v>17399.294000000002</v>
      </c>
    </row>
    <row r="24" spans="1:6" ht="30" x14ac:dyDescent="0.25">
      <c r="A24" s="27" t="s">
        <v>117</v>
      </c>
      <c r="B24" s="44" t="s">
        <v>129</v>
      </c>
      <c r="C24" s="29" t="s">
        <v>34</v>
      </c>
      <c r="D24" s="29">
        <v>3789.6239999999998</v>
      </c>
    </row>
    <row r="25" spans="1:6" x14ac:dyDescent="0.25">
      <c r="A25" s="28" t="s">
        <v>20</v>
      </c>
      <c r="B25" s="27"/>
      <c r="C25" s="12"/>
      <c r="D25" s="12"/>
    </row>
    <row r="26" spans="1:6" s="47" customFormat="1" ht="42.75" customHeight="1" x14ac:dyDescent="0.25">
      <c r="A26" s="45" t="s">
        <v>121</v>
      </c>
      <c r="B26" s="45" t="s">
        <v>180</v>
      </c>
      <c r="C26" s="30" t="s">
        <v>34</v>
      </c>
      <c r="D26" s="88">
        <v>20000</v>
      </c>
    </row>
    <row r="27" spans="1:6" ht="15.75" customHeight="1" x14ac:dyDescent="0.25">
      <c r="A27" s="27" t="s">
        <v>141</v>
      </c>
      <c r="B27" s="45" t="s">
        <v>142</v>
      </c>
      <c r="C27" s="29" t="s">
        <v>34</v>
      </c>
      <c r="D27" s="29">
        <v>2299.3789999999999</v>
      </c>
    </row>
    <row r="28" spans="1:6" ht="30" x14ac:dyDescent="0.25">
      <c r="A28" s="27" t="s">
        <v>131</v>
      </c>
      <c r="B28" s="45" t="s">
        <v>133</v>
      </c>
      <c r="C28" s="29" t="s">
        <v>34</v>
      </c>
      <c r="D28" s="29">
        <v>6188.4840000000004</v>
      </c>
    </row>
    <row r="29" spans="1:6" ht="30" x14ac:dyDescent="0.25">
      <c r="A29" s="27" t="s">
        <v>118</v>
      </c>
      <c r="B29" s="27" t="s">
        <v>41</v>
      </c>
      <c r="C29" s="29" t="s">
        <v>34</v>
      </c>
      <c r="D29" s="46">
        <v>1000</v>
      </c>
    </row>
    <row r="30" spans="1:6" ht="44.25" customHeight="1" x14ac:dyDescent="0.25">
      <c r="F30" s="18"/>
    </row>
    <row r="31" spans="1:6" ht="15.75" x14ac:dyDescent="0.25">
      <c r="B31" s="21" t="s">
        <v>43</v>
      </c>
      <c r="F31" s="17"/>
    </row>
    <row r="32" spans="1:6" s="24" customFormat="1" ht="25.5" customHeight="1" x14ac:dyDescent="0.25">
      <c r="A32" s="22" t="s">
        <v>35</v>
      </c>
      <c r="B32" s="22" t="s">
        <v>36</v>
      </c>
      <c r="C32" s="23" t="s">
        <v>24</v>
      </c>
      <c r="D32" s="23" t="s">
        <v>37</v>
      </c>
      <c r="F32" s="25"/>
    </row>
    <row r="33" spans="1:4" x14ac:dyDescent="0.25">
      <c r="A33" s="86" t="s">
        <v>14</v>
      </c>
      <c r="B33" s="86"/>
      <c r="C33" s="86"/>
      <c r="D33" s="86"/>
    </row>
    <row r="34" spans="1:4" x14ac:dyDescent="0.25">
      <c r="A34" s="26" t="s">
        <v>33</v>
      </c>
      <c r="B34" s="26" t="s">
        <v>57</v>
      </c>
      <c r="C34" s="31" t="s">
        <v>134</v>
      </c>
      <c r="D34" s="31">
        <v>12345</v>
      </c>
    </row>
    <row r="35" spans="1:4" ht="30" x14ac:dyDescent="0.25">
      <c r="A35" s="26" t="s">
        <v>30</v>
      </c>
      <c r="B35" s="26" t="s">
        <v>44</v>
      </c>
      <c r="C35" s="31" t="s">
        <v>48</v>
      </c>
      <c r="D35" s="31">
        <v>12400</v>
      </c>
    </row>
    <row r="36" spans="1:4" ht="30" x14ac:dyDescent="0.25">
      <c r="A36" s="26" t="s">
        <v>132</v>
      </c>
      <c r="B36" s="26" t="s">
        <v>135</v>
      </c>
      <c r="C36" s="31" t="s">
        <v>136</v>
      </c>
      <c r="D36" s="31">
        <v>11950</v>
      </c>
    </row>
    <row r="37" spans="1:4" ht="30" x14ac:dyDescent="0.25">
      <c r="A37" s="26" t="s">
        <v>31</v>
      </c>
      <c r="B37" s="26" t="s">
        <v>45</v>
      </c>
      <c r="C37" s="31" t="s">
        <v>48</v>
      </c>
      <c r="D37" s="31">
        <v>16580</v>
      </c>
    </row>
    <row r="38" spans="1:4" ht="19.5" customHeight="1" x14ac:dyDescent="0.25">
      <c r="A38" s="26" t="s">
        <v>32</v>
      </c>
      <c r="B38" s="26" t="s">
        <v>44</v>
      </c>
      <c r="C38" s="31" t="s">
        <v>48</v>
      </c>
      <c r="D38" s="31">
        <v>95580</v>
      </c>
    </row>
    <row r="39" spans="1:4" ht="15.75" customHeight="1" x14ac:dyDescent="0.25">
      <c r="A39" s="87" t="s">
        <v>108</v>
      </c>
      <c r="B39" s="87"/>
      <c r="C39" s="87"/>
      <c r="D39" s="87"/>
    </row>
    <row r="40" spans="1:4" ht="30" x14ac:dyDescent="0.25">
      <c r="A40" s="27" t="s">
        <v>113</v>
      </c>
      <c r="B40" s="27" t="s">
        <v>144</v>
      </c>
      <c r="C40" s="29" t="s">
        <v>48</v>
      </c>
      <c r="D40" s="29">
        <v>3855</v>
      </c>
    </row>
    <row r="41" spans="1:4" ht="60.75" customHeight="1" x14ac:dyDescent="0.25">
      <c r="A41" s="27" t="s">
        <v>115</v>
      </c>
      <c r="B41" s="27" t="s">
        <v>47</v>
      </c>
      <c r="C41" s="29" t="s">
        <v>50</v>
      </c>
      <c r="D41" s="29">
        <v>2</v>
      </c>
    </row>
    <row r="42" spans="1:4" ht="16.5" customHeight="1" x14ac:dyDescent="0.25">
      <c r="A42" s="28" t="s">
        <v>109</v>
      </c>
      <c r="B42" s="27"/>
      <c r="C42" s="29"/>
      <c r="D42" s="29"/>
    </row>
    <row r="43" spans="1:4" ht="16.5" customHeight="1" x14ac:dyDescent="0.25">
      <c r="A43" s="27" t="s">
        <v>122</v>
      </c>
      <c r="B43" s="27" t="s">
        <v>147</v>
      </c>
      <c r="C43" s="29" t="s">
        <v>48</v>
      </c>
      <c r="D43" s="29">
        <v>805</v>
      </c>
    </row>
    <row r="44" spans="1:4" ht="18" customHeight="1" x14ac:dyDescent="0.25">
      <c r="A44" s="28" t="s">
        <v>111</v>
      </c>
      <c r="B44" s="27"/>
      <c r="C44" s="29"/>
      <c r="D44" s="29"/>
    </row>
    <row r="45" spans="1:4" ht="30.75" customHeight="1" x14ac:dyDescent="0.25">
      <c r="A45" s="45" t="s">
        <v>124</v>
      </c>
      <c r="B45" s="27" t="s">
        <v>137</v>
      </c>
      <c r="C45" s="29" t="s">
        <v>49</v>
      </c>
      <c r="D45" s="29">
        <v>11387</v>
      </c>
    </row>
    <row r="46" spans="1:4" ht="15.75" customHeight="1" x14ac:dyDescent="0.25">
      <c r="A46" s="87" t="s">
        <v>17</v>
      </c>
      <c r="B46" s="87"/>
      <c r="C46" s="87"/>
      <c r="D46" s="87"/>
    </row>
    <row r="47" spans="1:4" ht="45.75" customHeight="1" x14ac:dyDescent="0.25">
      <c r="A47" s="42" t="s">
        <v>119</v>
      </c>
      <c r="B47" s="27" t="s">
        <v>47</v>
      </c>
      <c r="C47" s="29" t="s">
        <v>50</v>
      </c>
      <c r="D47" s="43">
        <v>2</v>
      </c>
    </row>
    <row r="48" spans="1:4" ht="51" customHeight="1" x14ac:dyDescent="0.25">
      <c r="A48" s="42" t="s">
        <v>125</v>
      </c>
      <c r="B48" s="42" t="s">
        <v>150</v>
      </c>
      <c r="C48" s="29" t="s">
        <v>50</v>
      </c>
      <c r="D48" s="43">
        <v>80</v>
      </c>
    </row>
    <row r="49" spans="1:7" ht="30" x14ac:dyDescent="0.25">
      <c r="A49" s="27" t="s">
        <v>42</v>
      </c>
      <c r="B49" s="27" t="s">
        <v>44</v>
      </c>
      <c r="C49" s="29" t="s">
        <v>48</v>
      </c>
      <c r="D49" s="30">
        <v>1302</v>
      </c>
    </row>
    <row r="50" spans="1:7" x14ac:dyDescent="0.25">
      <c r="A50" s="27" t="s">
        <v>116</v>
      </c>
      <c r="B50" s="44" t="s">
        <v>46</v>
      </c>
      <c r="C50" s="29" t="s">
        <v>50</v>
      </c>
      <c r="D50" s="29">
        <v>14</v>
      </c>
    </row>
    <row r="51" spans="1:7" ht="30" x14ac:dyDescent="0.25">
      <c r="A51" s="45" t="s">
        <v>120</v>
      </c>
      <c r="B51" s="44" t="s">
        <v>138</v>
      </c>
      <c r="C51" s="29" t="s">
        <v>48</v>
      </c>
      <c r="D51" s="29">
        <v>3673</v>
      </c>
    </row>
    <row r="52" spans="1:7" ht="30" x14ac:dyDescent="0.25">
      <c r="A52" s="27" t="s">
        <v>117</v>
      </c>
      <c r="B52" s="44" t="s">
        <v>138</v>
      </c>
      <c r="C52" s="29" t="s">
        <v>48</v>
      </c>
      <c r="D52" s="29">
        <v>465</v>
      </c>
    </row>
    <row r="53" spans="1:7" x14ac:dyDescent="0.25">
      <c r="A53" s="28" t="s">
        <v>20</v>
      </c>
      <c r="B53" s="27"/>
      <c r="C53" s="12"/>
      <c r="D53" s="12"/>
    </row>
    <row r="54" spans="1:7" s="47" customFormat="1" ht="42.75" customHeight="1" x14ac:dyDescent="0.25">
      <c r="A54" s="45" t="s">
        <v>121</v>
      </c>
      <c r="B54" s="45" t="s">
        <v>181</v>
      </c>
      <c r="C54" s="30" t="s">
        <v>50</v>
      </c>
      <c r="D54" s="30">
        <v>1</v>
      </c>
      <c r="G54" s="60"/>
    </row>
    <row r="55" spans="1:7" ht="18.75" customHeight="1" x14ac:dyDescent="0.25">
      <c r="A55" s="44" t="s">
        <v>139</v>
      </c>
      <c r="B55" s="45" t="s">
        <v>140</v>
      </c>
      <c r="C55" s="29" t="s">
        <v>50</v>
      </c>
      <c r="D55" s="29">
        <v>1620</v>
      </c>
    </row>
    <row r="56" spans="1:7" x14ac:dyDescent="0.25">
      <c r="A56" s="44" t="s">
        <v>131</v>
      </c>
      <c r="B56" s="45" t="s">
        <v>138</v>
      </c>
      <c r="C56" s="29" t="s">
        <v>48</v>
      </c>
      <c r="D56" s="29">
        <v>1033</v>
      </c>
    </row>
    <row r="57" spans="1:7" x14ac:dyDescent="0.25">
      <c r="A57" s="27" t="s">
        <v>118</v>
      </c>
      <c r="B57" s="27" t="s">
        <v>47</v>
      </c>
      <c r="C57" s="29" t="s">
        <v>50</v>
      </c>
      <c r="D57" s="29">
        <v>1</v>
      </c>
    </row>
    <row r="59" spans="1:7" ht="15.75" x14ac:dyDescent="0.25">
      <c r="B59" s="21" t="s">
        <v>51</v>
      </c>
    </row>
    <row r="60" spans="1:7" s="24" customFormat="1" ht="24.75" customHeight="1" x14ac:dyDescent="0.25">
      <c r="A60" s="22" t="s">
        <v>35</v>
      </c>
      <c r="B60" s="22" t="s">
        <v>36</v>
      </c>
      <c r="C60" s="23" t="s">
        <v>24</v>
      </c>
      <c r="D60" s="23" t="s">
        <v>37</v>
      </c>
    </row>
    <row r="61" spans="1:7" ht="29.25" customHeight="1" x14ac:dyDescent="0.25">
      <c r="A61" s="86" t="s">
        <v>14</v>
      </c>
      <c r="B61" s="86"/>
      <c r="C61" s="86"/>
      <c r="D61" s="86"/>
    </row>
    <row r="62" spans="1:7" s="20" customFormat="1" ht="30" x14ac:dyDescent="0.25">
      <c r="A62" s="26" t="s">
        <v>33</v>
      </c>
      <c r="B62" s="26" t="s">
        <v>60</v>
      </c>
      <c r="C62" s="31" t="s">
        <v>52</v>
      </c>
      <c r="D62" s="31">
        <v>162</v>
      </c>
    </row>
    <row r="63" spans="1:7" s="20" customFormat="1" ht="30" x14ac:dyDescent="0.25">
      <c r="A63" s="26" t="s">
        <v>30</v>
      </c>
      <c r="B63" s="26" t="s">
        <v>58</v>
      </c>
      <c r="C63" s="31" t="s">
        <v>52</v>
      </c>
      <c r="D63" s="31">
        <v>403</v>
      </c>
    </row>
    <row r="64" spans="1:7" s="20" customFormat="1" ht="30" x14ac:dyDescent="0.25">
      <c r="A64" s="26" t="s">
        <v>132</v>
      </c>
      <c r="B64" s="26" t="s">
        <v>143</v>
      </c>
      <c r="C64" s="31" t="s">
        <v>52</v>
      </c>
      <c r="D64" s="31">
        <v>573</v>
      </c>
    </row>
    <row r="65" spans="1:4" s="20" customFormat="1" ht="30" x14ac:dyDescent="0.25">
      <c r="A65" s="26" t="s">
        <v>31</v>
      </c>
      <c r="B65" s="26" t="s">
        <v>59</v>
      </c>
      <c r="C65" s="31" t="s">
        <v>52</v>
      </c>
      <c r="D65" s="31">
        <v>300</v>
      </c>
    </row>
    <row r="66" spans="1:4" s="20" customFormat="1" ht="30" x14ac:dyDescent="0.25">
      <c r="A66" s="26" t="s">
        <v>32</v>
      </c>
      <c r="B66" s="26" t="s">
        <v>58</v>
      </c>
      <c r="C66" s="31" t="s">
        <v>52</v>
      </c>
      <c r="D66" s="31">
        <v>393</v>
      </c>
    </row>
    <row r="67" spans="1:4" ht="15.75" customHeight="1" x14ac:dyDescent="0.25">
      <c r="A67" s="87" t="s">
        <v>108</v>
      </c>
      <c r="B67" s="87"/>
      <c r="C67" s="87"/>
      <c r="D67" s="87"/>
    </row>
    <row r="68" spans="1:4" ht="30" x14ac:dyDescent="0.25">
      <c r="A68" s="27" t="s">
        <v>113</v>
      </c>
      <c r="B68" s="27" t="s">
        <v>145</v>
      </c>
      <c r="C68" s="29" t="s">
        <v>52</v>
      </c>
      <c r="D68" s="29">
        <v>843</v>
      </c>
    </row>
    <row r="69" spans="1:4" ht="60.75" customHeight="1" x14ac:dyDescent="0.25">
      <c r="A69" s="27" t="s">
        <v>115</v>
      </c>
      <c r="B69" s="27" t="s">
        <v>146</v>
      </c>
      <c r="C69" s="29" t="s">
        <v>52</v>
      </c>
      <c r="D69" s="29">
        <v>1000000</v>
      </c>
    </row>
    <row r="70" spans="1:4" ht="16.5" customHeight="1" x14ac:dyDescent="0.25">
      <c r="A70" s="28" t="s">
        <v>109</v>
      </c>
      <c r="B70" s="27"/>
      <c r="C70" s="29"/>
      <c r="D70" s="29"/>
    </row>
    <row r="71" spans="1:4" s="47" customFormat="1" ht="16.5" customHeight="1" x14ac:dyDescent="0.25">
      <c r="A71" s="45" t="s">
        <v>122</v>
      </c>
      <c r="B71" s="45" t="s">
        <v>148</v>
      </c>
      <c r="C71" s="30" t="s">
        <v>52</v>
      </c>
      <c r="D71" s="30">
        <v>49017</v>
      </c>
    </row>
    <row r="72" spans="1:4" ht="18" customHeight="1" x14ac:dyDescent="0.25">
      <c r="A72" s="28" t="s">
        <v>111</v>
      </c>
      <c r="B72" s="27"/>
      <c r="C72" s="29"/>
      <c r="D72" s="29"/>
    </row>
    <row r="73" spans="1:4" ht="30.75" customHeight="1" x14ac:dyDescent="0.25">
      <c r="A73" s="27" t="s">
        <v>124</v>
      </c>
      <c r="B73" s="27" t="s">
        <v>149</v>
      </c>
      <c r="C73" s="29" t="s">
        <v>52</v>
      </c>
      <c r="D73" s="29">
        <v>1166</v>
      </c>
    </row>
    <row r="74" spans="1:4" ht="15.75" customHeight="1" x14ac:dyDescent="0.25">
      <c r="A74" s="87" t="s">
        <v>17</v>
      </c>
      <c r="B74" s="87"/>
      <c r="C74" s="87"/>
      <c r="D74" s="87"/>
    </row>
    <row r="75" spans="1:4" ht="45.75" customHeight="1" x14ac:dyDescent="0.25">
      <c r="A75" s="42" t="s">
        <v>119</v>
      </c>
      <c r="B75" s="27" t="s">
        <v>151</v>
      </c>
      <c r="C75" s="29" t="s">
        <v>52</v>
      </c>
      <c r="D75" s="43">
        <v>448083</v>
      </c>
    </row>
    <row r="76" spans="1:4" ht="51" customHeight="1" x14ac:dyDescent="0.25">
      <c r="A76" s="42" t="s">
        <v>125</v>
      </c>
      <c r="B76" s="42" t="s">
        <v>152</v>
      </c>
      <c r="C76" s="29" t="s">
        <v>52</v>
      </c>
      <c r="D76" s="43">
        <v>84573</v>
      </c>
    </row>
    <row r="77" spans="1:4" ht="30" x14ac:dyDescent="0.25">
      <c r="A77" s="27" t="s">
        <v>42</v>
      </c>
      <c r="B77" s="27" t="s">
        <v>153</v>
      </c>
      <c r="C77" s="29" t="s">
        <v>52</v>
      </c>
      <c r="D77" s="30">
        <v>403</v>
      </c>
    </row>
    <row r="78" spans="1:4" x14ac:dyDescent="0.25">
      <c r="A78" s="27" t="s">
        <v>116</v>
      </c>
      <c r="B78" s="44" t="s">
        <v>154</v>
      </c>
      <c r="C78" s="29" t="s">
        <v>52</v>
      </c>
      <c r="D78" s="29">
        <v>655188</v>
      </c>
    </row>
    <row r="79" spans="1:4" ht="30" x14ac:dyDescent="0.25">
      <c r="A79" s="27" t="s">
        <v>120</v>
      </c>
      <c r="B79" s="44" t="s">
        <v>155</v>
      </c>
      <c r="C79" s="29" t="s">
        <v>52</v>
      </c>
      <c r="D79" s="29">
        <v>4737</v>
      </c>
    </row>
    <row r="80" spans="1:4" ht="30" x14ac:dyDescent="0.25">
      <c r="A80" s="27" t="s">
        <v>117</v>
      </c>
      <c r="B80" s="44" t="s">
        <v>156</v>
      </c>
      <c r="C80" s="29" t="s">
        <v>52</v>
      </c>
      <c r="D80" s="29">
        <v>8150</v>
      </c>
    </row>
    <row r="81" spans="1:4" x14ac:dyDescent="0.25">
      <c r="A81" s="28" t="s">
        <v>20</v>
      </c>
      <c r="B81" s="27"/>
      <c r="C81" s="12"/>
      <c r="D81" s="12"/>
    </row>
    <row r="82" spans="1:4" ht="42.75" customHeight="1" x14ac:dyDescent="0.25">
      <c r="A82" s="27" t="s">
        <v>121</v>
      </c>
      <c r="B82" s="45" t="s">
        <v>180</v>
      </c>
      <c r="C82" s="29" t="s">
        <v>52</v>
      </c>
      <c r="D82" s="29">
        <v>20000000</v>
      </c>
    </row>
    <row r="83" spans="1:4" ht="15.75" customHeight="1" x14ac:dyDescent="0.25">
      <c r="A83" s="27" t="s">
        <v>141</v>
      </c>
      <c r="B83" s="45" t="s">
        <v>158</v>
      </c>
      <c r="C83" s="29" t="s">
        <v>52</v>
      </c>
      <c r="D83" s="29">
        <v>1419</v>
      </c>
    </row>
    <row r="84" spans="1:4" x14ac:dyDescent="0.25">
      <c r="A84" s="27" t="s">
        <v>131</v>
      </c>
      <c r="B84" s="45" t="s">
        <v>157</v>
      </c>
      <c r="C84" s="29" t="s">
        <v>52</v>
      </c>
      <c r="D84" s="29">
        <v>5990</v>
      </c>
    </row>
    <row r="85" spans="1:4" ht="17.25" customHeight="1" x14ac:dyDescent="0.25">
      <c r="A85" s="27" t="s">
        <v>118</v>
      </c>
      <c r="B85" s="27" t="s">
        <v>41</v>
      </c>
      <c r="C85" s="29" t="s">
        <v>52</v>
      </c>
      <c r="D85" s="29">
        <v>1000000</v>
      </c>
    </row>
    <row r="86" spans="1:4" ht="15.75" x14ac:dyDescent="0.25">
      <c r="B86" s="21" t="s">
        <v>53</v>
      </c>
    </row>
    <row r="87" spans="1:4" s="24" customFormat="1" ht="24.75" x14ac:dyDescent="0.25">
      <c r="A87" s="22" t="s">
        <v>35</v>
      </c>
      <c r="B87" s="22" t="s">
        <v>36</v>
      </c>
      <c r="C87" s="23" t="s">
        <v>24</v>
      </c>
      <c r="D87" s="23" t="s">
        <v>37</v>
      </c>
    </row>
    <row r="88" spans="1:4" x14ac:dyDescent="0.25">
      <c r="A88" s="86" t="s">
        <v>14</v>
      </c>
      <c r="B88" s="86"/>
      <c r="C88" s="86"/>
      <c r="D88" s="86"/>
    </row>
    <row r="89" spans="1:4" x14ac:dyDescent="0.25">
      <c r="A89" s="26" t="s">
        <v>33</v>
      </c>
      <c r="B89" s="26" t="s">
        <v>54</v>
      </c>
      <c r="C89" s="31" t="s">
        <v>55</v>
      </c>
      <c r="D89" s="31">
        <v>100</v>
      </c>
    </row>
    <row r="90" spans="1:4" ht="30" x14ac:dyDescent="0.25">
      <c r="A90" s="26" t="s">
        <v>162</v>
      </c>
      <c r="B90" s="26" t="s">
        <v>54</v>
      </c>
      <c r="C90" s="31" t="s">
        <v>55</v>
      </c>
      <c r="D90" s="31">
        <v>100</v>
      </c>
    </row>
    <row r="91" spans="1:4" ht="30" x14ac:dyDescent="0.25">
      <c r="A91" s="26" t="s">
        <v>161</v>
      </c>
      <c r="B91" s="26" t="s">
        <v>54</v>
      </c>
      <c r="C91" s="31" t="s">
        <v>55</v>
      </c>
      <c r="D91" s="31">
        <v>100</v>
      </c>
    </row>
    <row r="92" spans="1:4" x14ac:dyDescent="0.25">
      <c r="A92" s="26" t="s">
        <v>160</v>
      </c>
      <c r="B92" s="26" t="s">
        <v>54</v>
      </c>
      <c r="C92" s="31" t="s">
        <v>55</v>
      </c>
      <c r="D92" s="31">
        <v>100</v>
      </c>
    </row>
    <row r="93" spans="1:4" x14ac:dyDescent="0.25">
      <c r="A93" s="26" t="s">
        <v>159</v>
      </c>
      <c r="B93" s="26" t="s">
        <v>54</v>
      </c>
      <c r="C93" s="31" t="s">
        <v>55</v>
      </c>
      <c r="D93" s="31">
        <v>100</v>
      </c>
    </row>
    <row r="94" spans="1:4" ht="15.75" customHeight="1" x14ac:dyDescent="0.25">
      <c r="A94" s="87" t="s">
        <v>108</v>
      </c>
      <c r="B94" s="87"/>
      <c r="C94" s="87"/>
      <c r="D94" s="87"/>
    </row>
    <row r="95" spans="1:4" ht="30" x14ac:dyDescent="0.25">
      <c r="A95" s="27" t="s">
        <v>113</v>
      </c>
      <c r="B95" s="44" t="s">
        <v>168</v>
      </c>
      <c r="C95" s="29" t="s">
        <v>55</v>
      </c>
      <c r="D95" s="29">
        <v>100</v>
      </c>
    </row>
    <row r="96" spans="1:4" ht="60.75" customHeight="1" x14ac:dyDescent="0.25">
      <c r="A96" s="27" t="s">
        <v>115</v>
      </c>
      <c r="B96" s="27" t="s">
        <v>163</v>
      </c>
      <c r="C96" s="29" t="s">
        <v>55</v>
      </c>
      <c r="D96" s="29">
        <v>100</v>
      </c>
    </row>
    <row r="97" spans="1:4" ht="16.5" customHeight="1" x14ac:dyDescent="0.25">
      <c r="A97" s="28" t="s">
        <v>109</v>
      </c>
      <c r="B97" s="27"/>
      <c r="C97" s="29"/>
      <c r="D97" s="29"/>
    </row>
    <row r="98" spans="1:4" s="47" customFormat="1" ht="48" customHeight="1" x14ac:dyDescent="0.25">
      <c r="A98" s="45" t="s">
        <v>122</v>
      </c>
      <c r="B98" s="27" t="s">
        <v>164</v>
      </c>
      <c r="C98" s="30" t="s">
        <v>55</v>
      </c>
      <c r="D98" s="30">
        <v>100</v>
      </c>
    </row>
    <row r="99" spans="1:4" ht="18" customHeight="1" x14ac:dyDescent="0.25">
      <c r="A99" s="28" t="s">
        <v>111</v>
      </c>
      <c r="B99" s="27"/>
      <c r="C99" s="29"/>
      <c r="D99" s="29"/>
    </row>
    <row r="100" spans="1:4" ht="30.75" customHeight="1" x14ac:dyDescent="0.25">
      <c r="A100" s="27" t="s">
        <v>124</v>
      </c>
      <c r="B100" s="27" t="s">
        <v>165</v>
      </c>
      <c r="C100" s="29" t="s">
        <v>55</v>
      </c>
      <c r="D100" s="29">
        <v>100</v>
      </c>
    </row>
    <row r="101" spans="1:4" ht="15.75" customHeight="1" x14ac:dyDescent="0.25">
      <c r="A101" s="87" t="s">
        <v>17</v>
      </c>
      <c r="B101" s="87"/>
      <c r="C101" s="87"/>
      <c r="D101" s="87"/>
    </row>
    <row r="102" spans="1:4" ht="45.75" customHeight="1" x14ac:dyDescent="0.25">
      <c r="A102" s="42" t="s">
        <v>119</v>
      </c>
      <c r="B102" s="27" t="s">
        <v>174</v>
      </c>
      <c r="C102" s="29" t="s">
        <v>55</v>
      </c>
      <c r="D102" s="43">
        <v>100</v>
      </c>
    </row>
    <row r="103" spans="1:4" ht="51" customHeight="1" x14ac:dyDescent="0.25">
      <c r="A103" s="42" t="s">
        <v>125</v>
      </c>
      <c r="B103" s="27" t="s">
        <v>166</v>
      </c>
      <c r="C103" s="29" t="s">
        <v>55</v>
      </c>
      <c r="D103" s="43">
        <v>100</v>
      </c>
    </row>
    <row r="104" spans="1:4" ht="30" x14ac:dyDescent="0.25">
      <c r="A104" s="27" t="s">
        <v>42</v>
      </c>
      <c r="B104" s="48" t="s">
        <v>167</v>
      </c>
      <c r="C104" s="29" t="s">
        <v>55</v>
      </c>
      <c r="D104" s="30">
        <v>100</v>
      </c>
    </row>
    <row r="105" spans="1:4" ht="30" x14ac:dyDescent="0.25">
      <c r="A105" s="27" t="s">
        <v>116</v>
      </c>
      <c r="B105" s="48" t="s">
        <v>167</v>
      </c>
      <c r="C105" s="29" t="s">
        <v>55</v>
      </c>
      <c r="D105" s="30">
        <v>100</v>
      </c>
    </row>
    <row r="106" spans="1:4" ht="30" x14ac:dyDescent="0.25">
      <c r="A106" s="27" t="s">
        <v>120</v>
      </c>
      <c r="B106" s="44" t="s">
        <v>168</v>
      </c>
      <c r="C106" s="29" t="s">
        <v>55</v>
      </c>
      <c r="D106" s="30">
        <v>100</v>
      </c>
    </row>
    <row r="107" spans="1:4" ht="30" x14ac:dyDescent="0.25">
      <c r="A107" s="27" t="s">
        <v>117</v>
      </c>
      <c r="B107" s="48" t="s">
        <v>167</v>
      </c>
      <c r="C107" s="29" t="s">
        <v>55</v>
      </c>
      <c r="D107" s="30">
        <v>100</v>
      </c>
    </row>
    <row r="108" spans="1:4" x14ac:dyDescent="0.25">
      <c r="A108" s="28" t="s">
        <v>20</v>
      </c>
      <c r="B108" s="27"/>
      <c r="C108" s="29"/>
      <c r="D108" s="12"/>
    </row>
    <row r="109" spans="1:4" ht="42.75" customHeight="1" x14ac:dyDescent="0.25">
      <c r="A109" s="27" t="s">
        <v>121</v>
      </c>
      <c r="B109" s="45" t="s">
        <v>169</v>
      </c>
      <c r="C109" s="29" t="s">
        <v>55</v>
      </c>
      <c r="D109" s="29">
        <v>100</v>
      </c>
    </row>
    <row r="110" spans="1:4" ht="15.75" customHeight="1" x14ac:dyDescent="0.25">
      <c r="A110" s="27" t="s">
        <v>141</v>
      </c>
      <c r="B110" s="44" t="s">
        <v>168</v>
      </c>
      <c r="C110" s="29" t="s">
        <v>55</v>
      </c>
      <c r="D110" s="29">
        <v>100</v>
      </c>
    </row>
    <row r="111" spans="1:4" ht="30" x14ac:dyDescent="0.25">
      <c r="A111" s="27" t="s">
        <v>131</v>
      </c>
      <c r="B111" s="27" t="s">
        <v>170</v>
      </c>
      <c r="C111" s="29" t="s">
        <v>55</v>
      </c>
      <c r="D111" s="29">
        <v>100</v>
      </c>
    </row>
    <row r="112" spans="1:4" ht="30" customHeight="1" x14ac:dyDescent="0.25">
      <c r="A112" s="27" t="s">
        <v>118</v>
      </c>
      <c r="B112" s="27" t="s">
        <v>170</v>
      </c>
      <c r="C112" s="29" t="s">
        <v>55</v>
      </c>
      <c r="D112" s="29">
        <v>100</v>
      </c>
    </row>
    <row r="113" spans="1:3" ht="9.75" customHeight="1" x14ac:dyDescent="0.25"/>
    <row r="114" spans="1:3" x14ac:dyDescent="0.25">
      <c r="A114" s="60" t="s">
        <v>175</v>
      </c>
    </row>
    <row r="115" spans="1:3" x14ac:dyDescent="0.25">
      <c r="A115" s="60" t="s">
        <v>176</v>
      </c>
      <c r="C115" s="61" t="s">
        <v>177</v>
      </c>
    </row>
  </sheetData>
  <mergeCells count="12">
    <mergeCell ref="A46:D46"/>
    <mergeCell ref="A11:D11"/>
    <mergeCell ref="A18:D18"/>
    <mergeCell ref="A5:D5"/>
    <mergeCell ref="A33:D33"/>
    <mergeCell ref="A39:D39"/>
    <mergeCell ref="A61:D61"/>
    <mergeCell ref="A101:D101"/>
    <mergeCell ref="A88:D88"/>
    <mergeCell ref="A67:D67"/>
    <mergeCell ref="A74:D74"/>
    <mergeCell ref="A94:D94"/>
  </mergeCells>
  <pageMargins left="0.7" right="0.7" top="0.75" bottom="0.75" header="0.3" footer="0.3"/>
  <pageSetup paperSize="9" scale="96" orientation="portrait" r:id="rId1"/>
  <rowBreaks count="3" manualBreakCount="3">
    <brk id="29" max="3" man="1"/>
    <brk id="57" max="16383" man="1"/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sqref="A1:XFD1048576"/>
    </sheetView>
  </sheetViews>
  <sheetFormatPr defaultRowHeight="15" x14ac:dyDescent="0.25"/>
  <cols>
    <col min="1" max="1" width="26.42578125" style="15" customWidth="1"/>
    <col min="2" max="2" width="28.5703125" style="15" customWidth="1"/>
    <col min="3" max="3" width="18.28515625" style="15" customWidth="1"/>
    <col min="4" max="4" width="16.85546875" style="15" customWidth="1"/>
    <col min="5" max="16384" width="9.140625" style="15"/>
  </cols>
  <sheetData>
    <row r="1" spans="1:4" x14ac:dyDescent="0.25">
      <c r="A1" s="14" t="s">
        <v>29</v>
      </c>
      <c r="B1" s="14"/>
      <c r="C1" s="14"/>
      <c r="D1" s="14"/>
    </row>
    <row r="2" spans="1:4" x14ac:dyDescent="0.25">
      <c r="A2" s="12" t="s">
        <v>22</v>
      </c>
      <c r="B2" s="12" t="s">
        <v>23</v>
      </c>
      <c r="C2" s="12" t="s">
        <v>24</v>
      </c>
      <c r="D2" s="12" t="s">
        <v>11</v>
      </c>
    </row>
    <row r="3" spans="1:4" x14ac:dyDescent="0.25">
      <c r="A3" s="17" t="s">
        <v>14</v>
      </c>
      <c r="B3" s="18" t="s">
        <v>25</v>
      </c>
      <c r="C3" s="14"/>
      <c r="D3" s="14"/>
    </row>
    <row r="4" spans="1:4" ht="30" x14ac:dyDescent="0.25">
      <c r="A4" s="17" t="s">
        <v>30</v>
      </c>
      <c r="B4" s="14">
        <v>3800</v>
      </c>
      <c r="C4" s="14" t="s">
        <v>34</v>
      </c>
    </row>
    <row r="5" spans="1:4" ht="15.75" customHeight="1" x14ac:dyDescent="0.25">
      <c r="A5" s="17" t="s">
        <v>31</v>
      </c>
      <c r="B5" s="14">
        <v>500</v>
      </c>
      <c r="C5" s="14" t="s">
        <v>34</v>
      </c>
    </row>
    <row r="6" spans="1:4" x14ac:dyDescent="0.25">
      <c r="A6" s="17" t="s">
        <v>32</v>
      </c>
      <c r="B6" s="14">
        <v>17630</v>
      </c>
      <c r="C6" s="14" t="s">
        <v>34</v>
      </c>
    </row>
    <row r="7" spans="1:4" x14ac:dyDescent="0.25">
      <c r="A7" s="17" t="s">
        <v>33</v>
      </c>
      <c r="B7" s="14">
        <v>1139</v>
      </c>
      <c r="C7" s="14" t="s">
        <v>34</v>
      </c>
    </row>
    <row r="8" spans="1:4" x14ac:dyDescent="0.25">
      <c r="A8" s="17"/>
      <c r="B8" s="18" t="s">
        <v>26</v>
      </c>
      <c r="C8" s="14"/>
      <c r="D8" s="14"/>
    </row>
    <row r="9" spans="1:4" x14ac:dyDescent="0.25">
      <c r="A9" s="17"/>
      <c r="C9" s="14"/>
      <c r="D9" s="14"/>
    </row>
    <row r="10" spans="1:4" x14ac:dyDescent="0.25">
      <c r="A10" s="14"/>
      <c r="B10" s="14"/>
      <c r="C10" s="14"/>
      <c r="D10" s="14"/>
    </row>
    <row r="11" spans="1:4" x14ac:dyDescent="0.25">
      <c r="A11" s="14"/>
      <c r="B11" s="14"/>
      <c r="C11" s="14"/>
      <c r="D11" s="14"/>
    </row>
    <row r="12" spans="1:4" x14ac:dyDescent="0.25">
      <c r="A12" s="14"/>
      <c r="C12" s="14"/>
      <c r="D12" s="14"/>
    </row>
    <row r="13" spans="1:4" x14ac:dyDescent="0.25">
      <c r="B13" s="17"/>
    </row>
    <row r="14" spans="1:4" x14ac:dyDescent="0.25">
      <c r="B14" s="18" t="s">
        <v>27</v>
      </c>
    </row>
    <row r="15" spans="1:4" x14ac:dyDescent="0.25">
      <c r="B15" s="17"/>
    </row>
    <row r="16" spans="1:4" x14ac:dyDescent="0.25">
      <c r="B16" s="18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6</vt:lpstr>
      <vt:lpstr>раздел 9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Klient</dc:creator>
  <cp:lastModifiedBy>Пользователь</cp:lastModifiedBy>
  <cp:lastPrinted>2017-11-21T06:06:31Z</cp:lastPrinted>
  <dcterms:created xsi:type="dcterms:W3CDTF">2016-10-13T12:09:51Z</dcterms:created>
  <dcterms:modified xsi:type="dcterms:W3CDTF">2017-11-21T06:08:43Z</dcterms:modified>
</cp:coreProperties>
</file>