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рограмма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1" i="1" l="1"/>
  <c r="O56" i="1" l="1"/>
  <c r="O132" i="1" l="1"/>
  <c r="O131" i="1"/>
  <c r="O129" i="1" l="1"/>
  <c r="O77" i="1"/>
  <c r="O70" i="1"/>
  <c r="O34" i="1"/>
  <c r="O54" i="1" l="1"/>
  <c r="O23" i="1" l="1"/>
  <c r="M23" i="1"/>
  <c r="O12" i="1"/>
  <c r="M12" i="1"/>
  <c r="O19" i="1"/>
  <c r="M19" i="1"/>
  <c r="O21" i="1" l="1"/>
  <c r="M21" i="1"/>
  <c r="O112" i="1" l="1"/>
  <c r="O111" i="1"/>
  <c r="O110" i="1" l="1"/>
  <c r="O108" i="1" l="1"/>
  <c r="O109" i="1" l="1"/>
  <c r="O107" i="1"/>
  <c r="O106" i="1"/>
  <c r="O105" i="1"/>
  <c r="O104" i="1"/>
  <c r="L141" i="1" l="1"/>
  <c r="O85" i="1" l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81" i="1"/>
  <c r="O82" i="1"/>
  <c r="O83" i="1"/>
  <c r="O84" i="1"/>
  <c r="O119" i="1" l="1"/>
  <c r="O118" i="1"/>
  <c r="O117" i="1"/>
  <c r="O124" i="1"/>
  <c r="O116" i="1"/>
  <c r="O115" i="1"/>
  <c r="O55" i="1"/>
  <c r="O50" i="1"/>
  <c r="O80" i="1" l="1"/>
  <c r="O52" i="1" l="1"/>
  <c r="O51" i="1"/>
  <c r="O128" i="1"/>
  <c r="O127" i="1"/>
  <c r="O126" i="1"/>
  <c r="O79" i="1"/>
  <c r="O78" i="1"/>
  <c r="O24" i="1"/>
  <c r="M24" i="1"/>
  <c r="O22" i="1"/>
  <c r="M22" i="1"/>
  <c r="O20" i="1"/>
  <c r="M20" i="1"/>
  <c r="M141" i="1" l="1"/>
  <c r="O28" i="1"/>
  <c r="M28" i="1"/>
  <c r="O141" i="1" l="1"/>
  <c r="O5" i="1"/>
</calcChain>
</file>

<file path=xl/comments1.xml><?xml version="1.0" encoding="utf-8"?>
<comments xmlns="http://schemas.openxmlformats.org/spreadsheetml/2006/main">
  <authors>
    <author>user</author>
  </authors>
  <commentList>
    <comment ref="M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перехрестя Донецька-Горького(через вул.Горького)
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должно 2 світлофора
</t>
        </r>
      </text>
    </comment>
  </commentList>
</comments>
</file>

<file path=xl/sharedStrings.xml><?xml version="1.0" encoding="utf-8"?>
<sst xmlns="http://schemas.openxmlformats.org/spreadsheetml/2006/main" count="331" uniqueCount="161">
  <si>
    <t>6. НАПРЯМИ ДІЯЛЬНОСТІ, ЗАВДАННЯ ТА ЗАХОДИ ПРОГРАМИ (перелік об`єктів)</t>
  </si>
  <si>
    <t xml:space="preserve">Заходи </t>
  </si>
  <si>
    <t>Джерела фінансування</t>
  </si>
  <si>
    <t>№ з/р</t>
  </si>
  <si>
    <t xml:space="preserve">Найменування заходу </t>
  </si>
  <si>
    <t>Рейтинг</t>
  </si>
  <si>
    <t>Буд.</t>
  </si>
  <si>
    <t>Рек.</t>
  </si>
  <si>
    <t>К/р</t>
  </si>
  <si>
    <t>Проек-тування</t>
  </si>
  <si>
    <t>Інше</t>
  </si>
  <si>
    <t>Енерго- збер.</t>
  </si>
  <si>
    <t>Безп.дор. руху</t>
  </si>
  <si>
    <t>державний бюджет</t>
  </si>
  <si>
    <t>місцевий бюджет</t>
  </si>
  <si>
    <t>кошти ЄІБ</t>
  </si>
  <si>
    <t>Розмітка доріг</t>
  </si>
  <si>
    <t xml:space="preserve"> +</t>
  </si>
  <si>
    <t xml:space="preserve"> + </t>
  </si>
  <si>
    <t>Утримання об'єктів міста в належному стані, забезпечення безпеки дорожнього руху</t>
  </si>
  <si>
    <t>+</t>
  </si>
  <si>
    <t> +</t>
  </si>
  <si>
    <t>Внутріквартальні дороги</t>
  </si>
  <si>
    <t>Капітальний ремонт дороги та тротуарів по вул.Курчатова</t>
  </si>
  <si>
    <t>Дороги</t>
  </si>
  <si>
    <t>Утримання об'єктів міста в належному стані</t>
  </si>
  <si>
    <t>Мости та споруди</t>
  </si>
  <si>
    <t>Забезпечення безпеки дорожнього руху</t>
  </si>
  <si>
    <t>Капітальний ремонт клубу "Іскра" СДЮК "Юність", розташованого за адресою: м.Сєвєродонецьк, вул.Автомобільна, 19</t>
  </si>
  <si>
    <t>Капітальний ремонт клубу "Підліток" СДЮК "Юність", розташованого за адресою: м.Сєвєродонецьк, пр.Гвардійський, 24/80</t>
  </si>
  <si>
    <t>Капітальний ремонт будівлі, розташованої за адресою: вул.8 Березня, буд.1</t>
  </si>
  <si>
    <t xml:space="preserve">Відділ спорту </t>
  </si>
  <si>
    <t>Реконструкція стадіону КДЮСШ 2 міста Сєвєродонецьк, розташованого за адресою: вул.Сметаніна, 5а</t>
  </si>
  <si>
    <t>Капітальний ремонт плавального басейну КДЮСШ № 4 розташованого за адресою: м.Сєвєродонецьк, вул.Курчатова, 27-д</t>
  </si>
  <si>
    <t>Капітальний  ремонт тенісних кортів КДЮСШ№1 за адресою: вул.Федоренка, 33а</t>
  </si>
  <si>
    <t>Інші об'єкти</t>
  </si>
  <si>
    <t>Капітальний ремонт міського суду, розташованого за адресою: бульв.Дружби Народів, 19</t>
  </si>
  <si>
    <t>Капітальний ремонт приміщень ІV поверху, розташованих за адресою: бульвар Дружби Народів, 32А</t>
  </si>
  <si>
    <t>Всього</t>
  </si>
  <si>
    <t>Розмітка доріг в м.Сєвєродонецьк</t>
  </si>
  <si>
    <t>Управління освіти</t>
  </si>
  <si>
    <t>Капітальний ремонт внутріквартальних доріг в кварталі № 54, міста Сєвєродонецька Луганської області</t>
  </si>
  <si>
    <t>Капітальний ремонт внутріквартальних доріг в кварталі № 45, міста Сєвєродонецька Луганської області</t>
  </si>
  <si>
    <t>Капітальний ремонт внутріквартальних доріг в кварталі № 20, міста Сєвєродонецька Луганської області</t>
  </si>
  <si>
    <t>Капітальний ремонт внутріквартальних доріг в кварталі № 49, міста Сєвєродонецька Луганської області</t>
  </si>
  <si>
    <t>Капітальний ремонт внутріквартальних доріг в кварталі № 47, міста Сєвєродонецька Луганської області</t>
  </si>
  <si>
    <t>Капітальний ремонт внутріквартальних доріг в кварталі № 23-в, міста Сєвєродонецька Луганської області</t>
  </si>
  <si>
    <t>Капітальний ремонт внутріквартальних доріг в 80 мікрорайоні, міста Сєвєродонецька Луганської області</t>
  </si>
  <si>
    <t>Капітальний ремонт внутріквартальних доріг в 82 мікрорайоні, міста Сєвєродонецька Луганської області</t>
  </si>
  <si>
    <t>Капітальний ремонт внутріквартальних доріг в кварталі № 61, міста Сєвєродонецька Луганської області</t>
  </si>
  <si>
    <t>Капітальний ремонт внутріквартальних доріг в кварталі № 56, міста Сєвєродонецька Луганської області</t>
  </si>
  <si>
    <t>Капітальний ремонт внутріквартальних доріг в 79 мікрорайоні, міста Сєвєродонецька Луганської області</t>
  </si>
  <si>
    <t>Світлофорні об'єкти</t>
  </si>
  <si>
    <t>Будівництво світлофорного об'єкту (пер. вул. Танкістів - вул. Енергетиків)</t>
  </si>
  <si>
    <t>Медичні установи та заклади</t>
  </si>
  <si>
    <t>Будівництво стадіону з комплексом спортивних майданчиків, розташованих в кварталі 49а міста Сєвєродонецька</t>
  </si>
  <si>
    <t>Капітальний ремонт внутріквартальних доріг в кварталі № 52, міста Сєвєродонецька Луганської області</t>
  </si>
  <si>
    <t>Капітальний ремонт внутріквартальних доріг в кварталі № 19, міста Сєвєродонецька Луганської області</t>
  </si>
  <si>
    <t>Капітальний ремонт внутріквартальних доріг в кварталі № 3, міста Сєвєродонецька Луганської області</t>
  </si>
  <si>
    <t>Капітальний ремонт внутріквартальних доріг в кварталі № 42, міста Сєвєродонецька Луганської області</t>
  </si>
  <si>
    <t>Капітальний ремонт внутріквартальних доріг в кварталі № 50, міста Сєвєродонецька Луганської області</t>
  </si>
  <si>
    <t>Капітальний ремонт внутріквартальних доріг в кварталі № 17, міста Сєвєродонецька Луганської області</t>
  </si>
  <si>
    <t>Капітальний ремонт дороги в с. Павлоград</t>
  </si>
  <si>
    <t>Капітальний ремонт внутріквартальних доріг в кварталі № 59, міста Сєвєродонецька Луганської області</t>
  </si>
  <si>
    <t>Капітальний ремонт внутріквартальних доріг в кварталі № 29-б, міста Сєвєродонецька Луганської області</t>
  </si>
  <si>
    <t>Капітальний ремонт дороги по вул. Сонячна с.Єпіфанівка</t>
  </si>
  <si>
    <t>Капітальний ремонт дороги по вул. Сметаніна від перехрестя з вул. Б. Ліщини в напрямку вул.Механізаторів</t>
  </si>
  <si>
    <t xml:space="preserve">Капітальний ремонт приміщення за адресою: бульвар Дружби Народів 32а за проєктом "Сприяння інформаційній реінтеграції непідконтрольної частини Луганської області шляхом створення регіонального інформаційного агенства на базі КП "МедіаПростір" </t>
  </si>
  <si>
    <r>
      <t>Благоустрій пляжу о.Чисте</t>
    </r>
    <r>
      <rPr>
        <b/>
        <i/>
        <sz val="10"/>
        <color theme="1"/>
        <rFont val="Times New Roman"/>
        <family val="1"/>
        <charset val="204"/>
      </rPr>
      <t xml:space="preserve"> (проєкт-переможець ГБ 2021 №82 "Пляж на Чистому озері")</t>
    </r>
  </si>
  <si>
    <t>Реконструкція парку, розташованого в кварталі № 55 м. Сєвєродонецьк Луганської області</t>
  </si>
  <si>
    <t>Капітальний ремонт заплавного мосту № 5 в м Сєвєродонецьк</t>
  </si>
  <si>
    <t>Будівництво мосту через р. Борова в м. Сєвєродонецьк</t>
  </si>
  <si>
    <t>Капітальний ремонт приміщень І поверху, розташованих за адресою: пр. Центральний, 54-Б</t>
  </si>
  <si>
    <t>Капітальний ремонт дороги по вул.Квітковій в м.Сєвєродонецьк</t>
  </si>
  <si>
    <t>Капітальний ремонт дороги по вул.Тімірязєва в м.Сєвєродонецьк</t>
  </si>
  <si>
    <t>Капітальний ремонт дороги по вул.Титова в м.Сєвєродонецьк</t>
  </si>
  <si>
    <t>Капітальний ремонт дороги по вул.Чайковського в м.Сєвєродонецьк</t>
  </si>
  <si>
    <t>Капітальний ремонт дороги по вул.Сосновій в м.Сєвєродонецьк</t>
  </si>
  <si>
    <t>Капітальний ремонт дороги по вул.Північній в м.Сєвєродонецьк</t>
  </si>
  <si>
    <t>Капітальний ремонт дороги по вул.Лермонтова в м.Сєвєродонецьк</t>
  </si>
  <si>
    <t>Капітальний ремонт дороги по вул.Дачній в м.Сєвєродонецьк</t>
  </si>
  <si>
    <t>Капітальний ремонт дороги по вул.Мирошниченка в м.Сєвєродонецьк</t>
  </si>
  <si>
    <t>Капітальний ремонт дороги по вул.Юності в м.Сєвєродонецьк</t>
  </si>
  <si>
    <t>Капітальний ремонт встановлення пожежної сигналізації ясла-садку № 30, розташованого за адресою: м.Сєвєродонецьк, вул.Вілєсова, 9</t>
  </si>
  <si>
    <t>Капітальний ремонт внутріквартальних доріг в кварталі № 23, міста Сєвєродонецька Луганської області</t>
  </si>
  <si>
    <t>Капітальний ремонт дороги по вул.Вишнева в с.Чабанівка</t>
  </si>
  <si>
    <t>Капітальний ремонт приміщень СДЮСШ ВВС "Садко" з улаштуванням безбар'єрного доступу для маломобільних груп населення, розташованого за адресою: м.Сєвєродонецьк, вул.Маяковського, 19-А</t>
  </si>
  <si>
    <t>Відновлення елементів благоустрою спортивної інфраструктури території парку культури та відпочинку в районі оз.Паркове (капітальний ремонт) в місті Сєвєродонецьк</t>
  </si>
  <si>
    <t>Відновлення елементів благоустрою спортивної інфраструктури території парку культури та відпочинку в районі стадіону КДЮСШ 2 (капітальний ремонт) в місті Сєвєродонецьк</t>
  </si>
  <si>
    <t>Капітальний ремонт внутріквартальних доріг в 81 мікрорайоні, міста Сєвєродонецька Луганської області</t>
  </si>
  <si>
    <t>Будівництво світлофорного об'єкту (пер. вул. Новікова - пр. Центральний)</t>
  </si>
  <si>
    <t xml:space="preserve">Будівництво світлофорного об’єкту на автодорожньому мосту через р.Сіверський Донець на автомобільній дорозі Сєвєродонецьк-Лисичанськ
</t>
  </si>
  <si>
    <t>Нове будівництво спортивної споруди зі штучним льодом у 73 мікрорайоні м.Сєвєродонецька Луганської області</t>
  </si>
  <si>
    <t>Сприяння розвитку туристичної інфраструктури міста Сєвєродонецьк Луганської області шляхом відновлення гідрологічного і санітарного стану р.Борова з реконструкцією існуючої водозливної греблі</t>
  </si>
  <si>
    <t>Конвертація валюти</t>
  </si>
  <si>
    <t>Забезпечення виконання НКПВУ (конвертація)</t>
  </si>
  <si>
    <t>Облаштування пандусом приміщення за адресою: м.Сєвєродонецьк, бульвар Дружби Народів, 32А</t>
  </si>
  <si>
    <t>Облаштування пандусом приміщення за адресою: м.Сєвєродонецьк, пр.Космонавтів, буд.15</t>
  </si>
  <si>
    <t>Облаштування пандусом приміщення за адресою: м.Сєвєродонецьк, пр-т Центральний, буд.54-Б</t>
  </si>
  <si>
    <t>Капітальний ремонт внутріквартальних доріг в кварталі № 11, міста Сєвєродонецька Луганської області</t>
  </si>
  <si>
    <t>Капітальний ремонт приміщень Ліцею "КОЛЕГІУМ" міста Сєвєродонецька Луганської області, розташованого за адресою: м. Сєвєродонецьк, вул. Гоголя, буд. 37</t>
  </si>
  <si>
    <t>Капітальний ремонт (заміна віконних блоків) СЗШ І-ІІІ ступенів № 8 міста Сєвєродонецька Луганської області, розташованої за адресою: м.Сєвєродонецьк, вул.Вілєсова, буд.10</t>
  </si>
  <si>
    <t>Капітальний ремонт (заміна віконних блоків) СЗШ І-ІІІ ступенів № 14 Сєвєродонецької міської ради Луганської області, розташованої за адресою: м.Сєвєродонецьк, вул.Гагаріна, буд.111</t>
  </si>
  <si>
    <t>Капітальний ремонт (заміна віконних та дверних блоків) СЗШ І-ІІІ ступенів № 4 м. Сєвєродонецька Луганської області, розташованої за адресою: м.Сєвєродонецьк, вул.Гагаріна, буд.90</t>
  </si>
  <si>
    <t>Капітальний ремонт покрівлі СЗШ І-ІІІ ступенів № 4 м. Сєвєродонецька Луганської області, розташованої за адресою: м.Сєвєродонецьк, вул.Гагаріна, буд.90</t>
  </si>
  <si>
    <t>Капітальний ремонт (заміна віконних та дверних блоків) СЗШ І-ІІІ ступенів № 20 міста Сєвєродонецька Луганської області, розташованої за адресою: м.Сєвєродонецьк, вул.Гагаріна, буд.113</t>
  </si>
  <si>
    <t>Облаштування спортивно-ігрового майданчика "Сонячне місто" на території СЗШ І-ІІІ ступенів №16 м. Сєвєродонецька Луганської області, розташованої за аресою: вул.Гагаріна, буд.97 (проєкт-переможець ГБ 2021 №4 "Створення простору для здорового та активного дозвілля дітей "Сонячне місто" на базі СЗШ №16")</t>
  </si>
  <si>
    <t>Капітальний ремонт покрівлі СЗШ І-ІІІ ступенів № 5 міста Сєвєродонецька Луганської області, розташованої за адресою: м.Сєвєродонецьк, пр.Хіміків, буд.18</t>
  </si>
  <si>
    <t>Капітальний ремонт приміщення харчоблоку ясла-садку № 10 міста Сєвєродонецька Луганської області, розташованого за адресою: м.Сєвєродонецьк, вул.Новікова, буд.13 б</t>
  </si>
  <si>
    <t>Капітальний ремонт приміщення харчоблоку ясла-садку № 12 міста Сєвєродонецька Луганської області, розташованого за адресою: м.Сєвєродонецьк, вул.Курчатова, буд.27 г</t>
  </si>
  <si>
    <t>Капітальний ремонт приміщення харчоблоку СЗШ І-ІІІ ступенів №6 м.Сєвєродонецька Лугансько області, розташованої за адресою: м.Сєвєродонецьк, вул.Маяковського, буд.9, з заміною обладнання</t>
  </si>
  <si>
    <t>Капітальний ремонт приміщення харчоблоку СЗШ І-ІІІ ступенів №8 міста Сєвєродонецька Луганської області, розташованої за адресою: м.Сєвєродонецьк, вул.Вілєсова, буд.10, з заміною обладнання</t>
  </si>
  <si>
    <t>Капітальний ремонт приміщення харчоблоку СЗШ № 15 І-ІІІ ступенів м.Сєвєродонецька Луганської області, розташованої за адресою: м.Сєвєродонецьк, вул.Федоренка, буд.39, з заміною обладнання</t>
  </si>
  <si>
    <t>Капітальний ремонт системи пожежної сигналізації, системи оповіщення про пожежу та управління евекуацією людей у приміщенні СЗШ І-ІІІ ступенів №6 м. Сєвєродонецька Луганської області, розташованої за адресою: м.Сєвєродонецьк, вул.Маяковського, буд.9</t>
  </si>
  <si>
    <t>Капітальний ремонт системи пожежної сигналізації, системи оповіщення про пожежу та управління евакуацією людей у приміщенні СЗШ І-ІІІ ступенів №12 міста Сєвєродонецька Луганської області, розташованої за адресою: м.Сєвєродонецьк, просп.Гвардійський, буд.9</t>
  </si>
  <si>
    <t>Капітальний ремонт системи пожежної сигналізації, системи оповіщення про пожежу та управління евакуацією людей у приміщенні СЗШ І-ІІІ ступенів №11 м.Сєвєродонецька Луганської області, розташованої за адресою: м.Сєвєродонецьк, просп.Гвардійський, буд.25</t>
  </si>
  <si>
    <t>Капітальний ремонт системи пожежної сигналізації, системи оповіщення про пожежу та управління евакуацією людей у приміщенні СЗШ І-ІІІ ступенів №15 м.Сєвєродонецька Луганської області, розташованої за адресою: м.Сєвєродонецьк, вул.Федоренко, буд.39</t>
  </si>
  <si>
    <t>Капітальний ремонт системи пожежної сигналізації, системи оповіщення про пожежу та управління евакуацією людей у приміщенні Борівського НВК (загальноосвітнього навчального закладу І-ІІІ ступенів - дошкільного навчального закладу (ясла-садку)) Сєвєродонецької міської ради Луганської області, розташованого за адресою: м. Сєвєродонецьк, смт.Борівське, вул.Шкільна, буд.35</t>
  </si>
  <si>
    <t>Будівництво протипожежного водопроводу з улаштуванням гідранту на території гімназії № 7 міста Сєвєродонецька Луганської області, розташованої за адресою: м.Сєвєродонецьк, смт.Сиротине, вул.Шкільна, буд.32</t>
  </si>
  <si>
    <t>Капітальний ремонт покрівлі ліцею "ЮВЕНЕС" міста Сєвєродонецька Луганської області, розташованого за адресою: м.Сєвєродонецьк, вул.Курчатова, буд.34</t>
  </si>
  <si>
    <t>Капітальний ремонт будівлі ліцею "Інітіум" міста Сєвєродонецька Луганської області, розташованої за адресою: м. Сєвєродонецьк, просп. Хіміків, буд. 7</t>
  </si>
  <si>
    <t xml:space="preserve">Капітальний ремонт приміщення басейну ясла-садку № 43 міста Сєвєродонецька Луганської області за адресою: м.Сєвєродонецьк, вул. Гагаріна, буд.113 а </t>
  </si>
  <si>
    <t>Капітальний ремонт приміщень Сєвєродонецького міського Центру дитячої та юнацької творчості, розташованого за адресою: місто Сєвєродонецьк,вулиця Гагаріна, будинок 101 Б</t>
  </si>
  <si>
    <t>Капітальний ремонт системи опалення першого та другого поверхів будівлі Сєвєродонецького міського Центру національно-патріотичного виховання, туризму та краєзнавства учнівської молоді, розташованого за адресою: місто Сєвєродонецьк, проспект Центральний, будинок 54-А</t>
  </si>
  <si>
    <t>Капітальний ремонт огорожі СЗШ І-ІІІ ступенів № 6 м. Сєвєродонецька Луганської області, розташованої за адресою: м.Сєвєродонецьк, вул.Маяковського, буд. 9</t>
  </si>
  <si>
    <t>Реконструкція комерційного вузла обліку природного газу в Новоастраханській сільській лікарській амбулаторії загальної практики сімейної медицини за адресою: с. Новоастрахань, вул. Центральна, 38</t>
  </si>
  <si>
    <t>Капітальний ремонт огорожі СЗШ № 15 І-ІІІ ступенів  м. Сєвєродонецька Луганської області, розташованої за адресою: м.Сєвєродонецьк, вул.Федоренко, буд.39</t>
  </si>
  <si>
    <t>Капітальний ремонт огорожі СЗШ І-ІІІ ступенів № 11 м. Сєвєродонецька Луганської області, розташованої за адресою: м.Сєвєродонецьк, пр.Гвардійський, буд.25</t>
  </si>
  <si>
    <t>Капітальний ремонт системи опалення Новоастраханського ліцею Кремінської районної ради Луганської області, розташованого за адресою: Сєвєродонецький район, село Нова Астрахань, вул.Центральна, буд.45</t>
  </si>
  <si>
    <t>Капітальний ремонт системи опалення СЗШ І-ІІІ ступенів № 20 міста Сєвєродонецька Луганської області, розташованої за адресою: м.Сєвєродонецьк, вул.Гагаріна, буд.113</t>
  </si>
  <si>
    <t>Капітальний ремонт покрівлі СЗШ І-ІІІ ступенів № 8 міста Сєвєродонецька Луганської області, розташованої за адресою: м.Сєвєродонецьк, вул.Вілєсова, буд.10</t>
  </si>
  <si>
    <t>Капітальний ремонт асфальтного покриття ясла-садку № 25 міста Сєвєродонецька Луганської області, розташованого за адресою: м.Сєвєродонецьк, пр-кт Гвардійський, буд.63 в</t>
  </si>
  <si>
    <t>Капітальний ремонт асфальтного покриття СЗШ І-ІІІ ступенів № 6 міста Сєвєродонецька Луганської області, розташованої за адресою: м.Сєвєродонецьк, вул.Маяковського, буд.9</t>
  </si>
  <si>
    <t>Капітальний ремонт сантехвузлів СЗШ № 15 І-ІІІ ступенів м. Сєвєродонецька Луганської області, розташованої за адресою: м.Сєвєродонецьк, вул.Федоренко, буд.39</t>
  </si>
  <si>
    <t>Капітальний ремонт сантехвузлів ясла-садку № 37 міста Сєвєродонецька Луганської області, розташованого за адресою: м.Сєвєродонецьк, вул.Гагаріна, буд.101-в</t>
  </si>
  <si>
    <t>Капітальний ремонт сантехвузлів ясла-садку № 42 міста Сєвєродонецька Луганської області, розташованого за адресою: м.Сєвєродонецьк, вул.Курчатова, буд.17 а</t>
  </si>
  <si>
    <t>Капітальний ремонт системи водопостачання та водовідведення Сєвєродонецького міського Центру дитячої та юнацької творчості,розташованого за адресою: місто Сєвєродонецьк, вулиця Гагаріна, будинок 101 Б</t>
  </si>
  <si>
    <t>Капітальний ремонт системи водопостачання та водовідведення ліцею "КОЛЕГІУМ" міста Сєвєродонецька Луганської області, розташованого за адресою: м. Сєвєродонецьк, вул. Гоголя, буд. 37</t>
  </si>
  <si>
    <t>Капітальний ремонт системи водопостачання та водовідведення ясла-садку № 10 міста Сєвєродонецька Луганської області,розташованого за адресою: м.Сєвєродонецьк, вул.Новікова, буд.13 б</t>
  </si>
  <si>
    <t>Капітальний ремонт встановлення пожежної сигналізації ясла-садку № 42 міста Сєвєродонецька Луганської області, розташованого за адресою: м.Сєвєродонецьк, вул.Курчатова, буд.17 а</t>
  </si>
  <si>
    <t>Капітальний ремонт встановлення пожежної сигналізації ліцею "КОЛЕГІУМ" міста Сєвєродонецька Луганської області, розташованого за адресою: м. Сєвєродонецьк, вул. Гоголя, буд. 37</t>
  </si>
  <si>
    <t>Капітальний ремонт спортивної зали СЗШ І-ІІІ ступенів № 12 міста Сєвєродонецька Луганської області, розташованої за адресою: м.Сєвєродонецьк, просп. Гвардійський, буд.9</t>
  </si>
  <si>
    <t>Капітальний ремонт спортивної зали СЗШ І-ІІІ ступенів № 6 м. Сєвєродонецька Луганської області, розташованої за адресою: м.Сєвєродонецьк, вул.Маяковського, буд.9</t>
  </si>
  <si>
    <t>Капітальний ремонт та утеплення фасаду будівлі ясла-садку № 25 міста Сєвєродонецька Луганської області, розташованої за адресою: м.Сєвєродонецьк, пр-кт Гвардійський, буд.63 в</t>
  </si>
  <si>
    <t>Капітальний ремонт та утеплення фасаду будівлі ясла-садку № 12 міста Сєвєродонецька Луганської області, розташованої за адресою: м.Сєвєродонецьк, вул.Курчатова, буд.27 г</t>
  </si>
  <si>
    <t>Капітальний ремонт та утеплення фасаду будівлі Новоастраханського ліцею Кремінської районної ради Луганської області, розташованої за адресою: Сєвєродонецький район, село Нова Астрахань, вул.Центральна, буд.45</t>
  </si>
  <si>
    <t>Капітальний ремонт та утеплення фасаду будівлі СЗШ І-ІІІ ступенів № 8 міста Сєвєродонецька Луганської області, розташованої за адресою: м.Сєвєродонецьк, вул.Вілєсова, буд.10</t>
  </si>
  <si>
    <t>Будівництво футбольного поля із штучним покриттям СЗШ І-ІІІ ступенів №13 міста Сєвєродонецька Луганської області з улаштуванням спортивного майданчика, розташованої за адресою: Луганська область, м. Сєвєродонецьк, вул. Маяковського, буд.19</t>
  </si>
  <si>
    <t>Будівництво футбольного поля із штучним покриттям СЗШ І-ІІІ ступенів №14 міста Сєвєродонецька Луганської області з улаштуванням спортивного майданчика, розташованої за адресою: Луганська область, м. Сєвєродонецьк, вул. Гагаріна, буд.111</t>
  </si>
  <si>
    <t>Улаштування мультифункціонального спортивного майданчика на території ліцею "КОЛЕГІУМ" міста Сєвєродонецька Луганської області, розташованого за адресою: м. Сєвєродонецьк, вул. Гоголя, буд. 37</t>
  </si>
  <si>
    <t>Капітальний ремонт (термомодернізація) будівлі СЗШ І-ІІІ ступенів №8 міста Сєвєродонецька Луганської області, розташованої за дресою: м.Сєвєродонецьк, вул. Вілєсова, буд.10</t>
  </si>
  <si>
    <t>Капітальний ремонт будівлі пральні ясла-садку № 11 міста Сєвєродонецька Луганської області, розташованого за адресою: м.Сєвєродонецьк, вул.Енергетиків, буд.28 а</t>
  </si>
  <si>
    <t>Капітальний ремонт (термомодернізація) будівлі СЗШ І-ІІІ ступенів №14 Сєвєродонецької міської ради Луганської області, розташованої за адресою: м. Сєвєродонецьк, вул. Гагаріна, буд.111</t>
  </si>
  <si>
    <t>Капітальний ремонт приміщень СЗШ І-ІІІ ступенів № 5 міста Сєвєродонецька Луганської області з улаштуванням безбар'єрного доступу для маломобільних груп населення, розташованого за адресою: м.Сєвєродонецьк, просп.Хіміків, буд.18</t>
  </si>
  <si>
    <t>Капітальний ремонт приміщень СЗШ І-ІІІ ступенів № 10 м. Сєвєродонецька Луганської області з улаштуванням безбар'єрного доступу для маломобільних груп населення, розташованого за адресою: м.Сєвєродонецьк, бульв. Дружби Народів, буд.47</t>
  </si>
  <si>
    <t>Капітальний ремонт приміщень СЗШ І-ІІІ ступенів № 13 міста Сєвєродонецька Луганської області з улаштуванням безбар'єрного доступу для маломобільних груп населення, розташованого за адресою: м.Сєвєродонецьк, вул.Маяковського, буд.19</t>
  </si>
  <si>
    <t>Реконструкція вивільнених приміщень СЗШ № 13 міста Сєвєродонецька Луганської області під центр комплексної реабілітації для дітей та осіб з інвалідністю за адресою: м.Сєвєродонецьк, вул.Маяковського, буд.19</t>
  </si>
  <si>
    <t>Будівництво пєлєтної котельні ЗОШ № 18 м. Сєвєродонецьк, вул. Курчатова, 27 Б</t>
  </si>
  <si>
    <t>Об'єкти, що фінансуються Європейським інвестиційним банком</t>
  </si>
  <si>
    <t>Реконструкція будівлі Новоастраханської сільської лікарськіої амбулаторії загальної практики сімейної медицини за адресою: с. Новоастрахань, вул. Центральна, 38</t>
  </si>
  <si>
    <t>Капітальний ремонт адміністративної будівлі, розташованої за адресою: м.Сєвєродонецьк, бульвар Дружби Народів, 32А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</si>
</sst>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1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164" fontId="3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vertical="top" wrapText="1"/>
    </xf>
    <xf numFmtId="164" fontId="3" fillId="2" borderId="4" xfId="0" applyNumberFormat="1" applyFont="1" applyFill="1" applyBorder="1" applyAlignment="1">
      <alignment horizontal="right" vertical="top"/>
    </xf>
    <xf numFmtId="164" fontId="3" fillId="0" borderId="4" xfId="0" applyNumberFormat="1" applyFont="1" applyBorder="1" applyAlignment="1">
      <alignment horizontal="right" vertical="top"/>
    </xf>
    <xf numFmtId="164" fontId="3" fillId="0" borderId="4" xfId="0" applyNumberFormat="1" applyFont="1" applyBorder="1" applyAlignment="1">
      <alignment horizontal="right" vertical="top"/>
    </xf>
    <xf numFmtId="164" fontId="0" fillId="0" borderId="0" xfId="0" applyNumberForma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164" fontId="3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5" fillId="3" borderId="4" xfId="1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top"/>
    </xf>
    <xf numFmtId="164" fontId="3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3" borderId="4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/>
    </xf>
    <xf numFmtId="0" fontId="0" fillId="0" borderId="7" xfId="0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8" xfId="0" applyNumberFormat="1" applyBorder="1" applyAlignment="1">
      <alignment horizontal="right" vertical="top"/>
    </xf>
    <xf numFmtId="0" fontId="0" fillId="0" borderId="8" xfId="0" applyBorder="1" applyAlignment="1">
      <alignment vertical="center"/>
    </xf>
    <xf numFmtId="0" fontId="3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</cellXfs>
  <cellStyles count="2">
    <cellStyle name="Обычный" xfId="0" builtinId="0"/>
    <cellStyle name="Обычный 1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5"/>
  <sheetViews>
    <sheetView tabSelected="1" workbookViewId="0">
      <pane ySplit="3" topLeftCell="A53" activePane="bottomLeft" state="frozen"/>
      <selection pane="bottomLeft" activeCell="B134" sqref="B134"/>
    </sheetView>
  </sheetViews>
  <sheetFormatPr defaultRowHeight="15" x14ac:dyDescent="0.25"/>
  <cols>
    <col min="1" max="1" width="5.5703125" style="17" customWidth="1"/>
    <col min="2" max="2" width="46.140625" style="18" customWidth="1"/>
    <col min="3" max="4" width="7.5703125" style="19" customWidth="1"/>
    <col min="5" max="5" width="6.5703125" style="19" customWidth="1"/>
    <col min="6" max="6" width="6.28515625" style="19" customWidth="1"/>
    <col min="7" max="7" width="8" style="19" customWidth="1"/>
    <col min="8" max="8" width="5" style="19" customWidth="1"/>
    <col min="9" max="9" width="6.85546875" style="19" customWidth="1"/>
    <col min="10" max="10" width="7.28515625" style="19" customWidth="1"/>
    <col min="11" max="11" width="6.85546875" style="19" customWidth="1"/>
    <col min="12" max="12" width="10.140625" style="23" customWidth="1"/>
    <col min="13" max="13" width="10.42578125" style="29" customWidth="1"/>
    <col min="14" max="14" width="8.5703125" style="23" customWidth="1"/>
    <col min="15" max="15" width="11.28515625" style="29" customWidth="1"/>
    <col min="16" max="16" width="13" style="63" customWidth="1"/>
    <col min="17" max="16384" width="9.140625" style="1"/>
  </cols>
  <sheetData>
    <row r="1" spans="1:16" x14ac:dyDescent="0.25">
      <c r="A1" s="86" t="s">
        <v>0</v>
      </c>
      <c r="B1" s="87"/>
      <c r="C1" s="87"/>
      <c r="D1" s="87"/>
      <c r="E1" s="87"/>
      <c r="F1" s="87"/>
      <c r="G1" s="87"/>
      <c r="H1" s="87"/>
      <c r="I1" s="88"/>
      <c r="J1" s="88"/>
      <c r="K1" s="88"/>
      <c r="L1" s="88"/>
      <c r="M1" s="88"/>
      <c r="N1" s="88"/>
      <c r="O1" s="88"/>
      <c r="P1" s="88"/>
    </row>
    <row r="2" spans="1:16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 t="s">
        <v>2</v>
      </c>
      <c r="M2" s="90"/>
      <c r="N2" s="90"/>
    </row>
    <row r="3" spans="1:16" s="20" customFormat="1" ht="39" customHeight="1" x14ac:dyDescent="0.25">
      <c r="A3" s="2" t="s">
        <v>3</v>
      </c>
      <c r="B3" s="2" t="s">
        <v>4</v>
      </c>
      <c r="C3" s="2" t="s">
        <v>5</v>
      </c>
      <c r="D3" s="3" t="s">
        <v>6</v>
      </c>
      <c r="E3" s="3" t="s">
        <v>7</v>
      </c>
      <c r="F3" s="3" t="s">
        <v>8</v>
      </c>
      <c r="G3" s="2" t="s">
        <v>9</v>
      </c>
      <c r="H3" s="3" t="s">
        <v>10</v>
      </c>
      <c r="I3" s="2" t="s">
        <v>11</v>
      </c>
      <c r="J3" s="2" t="s">
        <v>12</v>
      </c>
      <c r="K3" s="3" t="s">
        <v>10</v>
      </c>
      <c r="L3" s="2" t="s">
        <v>13</v>
      </c>
      <c r="M3" s="24" t="s">
        <v>14</v>
      </c>
      <c r="N3" s="2" t="s">
        <v>15</v>
      </c>
      <c r="O3" s="60"/>
      <c r="P3" s="2"/>
    </row>
    <row r="4" spans="1:16" x14ac:dyDescent="0.25">
      <c r="A4" s="10"/>
      <c r="B4" s="9" t="s">
        <v>16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</row>
    <row r="5" spans="1:16" ht="102" x14ac:dyDescent="0.25">
      <c r="A5" s="8">
        <v>1</v>
      </c>
      <c r="B5" s="11" t="s">
        <v>39</v>
      </c>
      <c r="C5" s="7">
        <v>1</v>
      </c>
      <c r="D5" s="7"/>
      <c r="E5" s="7"/>
      <c r="F5" s="44" t="s">
        <v>20</v>
      </c>
      <c r="G5" s="7"/>
      <c r="H5" s="7"/>
      <c r="I5" s="7"/>
      <c r="J5" s="7" t="s">
        <v>18</v>
      </c>
      <c r="K5" s="7"/>
      <c r="L5" s="8"/>
      <c r="M5" s="25">
        <v>3600</v>
      </c>
      <c r="N5" s="8"/>
      <c r="O5" s="61">
        <f>L5+M5</f>
        <v>3600</v>
      </c>
      <c r="P5" s="2" t="s">
        <v>19</v>
      </c>
    </row>
    <row r="6" spans="1:16" x14ac:dyDescent="0.25">
      <c r="A6" s="10"/>
      <c r="B6" s="13" t="s">
        <v>22</v>
      </c>
      <c r="C6" s="12"/>
      <c r="D6" s="7"/>
      <c r="E6" s="7"/>
      <c r="F6" s="7"/>
      <c r="G6" s="7"/>
      <c r="H6" s="7"/>
      <c r="I6" s="7"/>
      <c r="J6" s="7"/>
      <c r="K6" s="7"/>
      <c r="L6" s="8"/>
      <c r="M6" s="26"/>
      <c r="N6" s="8"/>
      <c r="O6" s="62"/>
      <c r="P6" s="64"/>
    </row>
    <row r="7" spans="1:16" ht="25.5" x14ac:dyDescent="0.25">
      <c r="A7" s="30">
        <v>2</v>
      </c>
      <c r="B7" s="11" t="s">
        <v>58</v>
      </c>
      <c r="C7" s="33">
        <v>1</v>
      </c>
      <c r="D7" s="32"/>
      <c r="E7" s="32"/>
      <c r="F7" s="32" t="s">
        <v>20</v>
      </c>
      <c r="G7" s="32"/>
      <c r="H7" s="32"/>
      <c r="I7" s="32"/>
      <c r="J7" s="34" t="s">
        <v>20</v>
      </c>
      <c r="K7" s="32"/>
      <c r="L7" s="30"/>
      <c r="M7" s="31">
        <v>500</v>
      </c>
      <c r="N7" s="30"/>
      <c r="O7" s="62">
        <v>500</v>
      </c>
      <c r="P7" s="85" t="s">
        <v>19</v>
      </c>
    </row>
    <row r="8" spans="1:16" ht="25.5" x14ac:dyDescent="0.25">
      <c r="A8" s="39">
        <v>3</v>
      </c>
      <c r="B8" s="11" t="s">
        <v>99</v>
      </c>
      <c r="C8" s="72">
        <v>1</v>
      </c>
      <c r="D8" s="73"/>
      <c r="E8" s="73"/>
      <c r="F8" s="73" t="s">
        <v>20</v>
      </c>
      <c r="G8" s="73"/>
      <c r="H8" s="73"/>
      <c r="I8" s="73"/>
      <c r="J8" s="34" t="s">
        <v>20</v>
      </c>
      <c r="K8" s="73"/>
      <c r="L8" s="39"/>
      <c r="M8" s="40">
        <v>1000</v>
      </c>
      <c r="N8" s="39"/>
      <c r="O8" s="62">
        <v>1000</v>
      </c>
      <c r="P8" s="91"/>
    </row>
    <row r="9" spans="1:16" ht="25.5" x14ac:dyDescent="0.25">
      <c r="A9" s="30">
        <v>4</v>
      </c>
      <c r="B9" s="11" t="s">
        <v>61</v>
      </c>
      <c r="C9" s="33">
        <v>1</v>
      </c>
      <c r="D9" s="32"/>
      <c r="E9" s="32"/>
      <c r="F9" s="32" t="s">
        <v>20</v>
      </c>
      <c r="G9" s="32"/>
      <c r="H9" s="32"/>
      <c r="I9" s="32"/>
      <c r="J9" s="34" t="s">
        <v>20</v>
      </c>
      <c r="K9" s="32"/>
      <c r="L9" s="30"/>
      <c r="M9" s="31">
        <v>300</v>
      </c>
      <c r="N9" s="30"/>
      <c r="O9" s="62">
        <v>300</v>
      </c>
      <c r="P9" s="83"/>
    </row>
    <row r="10" spans="1:16" ht="25.5" x14ac:dyDescent="0.25">
      <c r="A10" s="30">
        <v>5</v>
      </c>
      <c r="B10" s="11" t="s">
        <v>57</v>
      </c>
      <c r="C10" s="33">
        <v>1</v>
      </c>
      <c r="D10" s="32"/>
      <c r="E10" s="32"/>
      <c r="F10" s="32" t="s">
        <v>20</v>
      </c>
      <c r="G10" s="32"/>
      <c r="H10" s="32"/>
      <c r="I10" s="32"/>
      <c r="J10" s="34" t="s">
        <v>20</v>
      </c>
      <c r="K10" s="32"/>
      <c r="L10" s="30"/>
      <c r="M10" s="31">
        <v>300</v>
      </c>
      <c r="N10" s="30"/>
      <c r="O10" s="62">
        <v>300</v>
      </c>
      <c r="P10" s="83"/>
    </row>
    <row r="11" spans="1:16" ht="25.5" x14ac:dyDescent="0.25">
      <c r="A11" s="8">
        <v>6</v>
      </c>
      <c r="B11" s="11" t="s">
        <v>43</v>
      </c>
      <c r="C11" s="5">
        <v>1</v>
      </c>
      <c r="D11" s="7"/>
      <c r="E11" s="7"/>
      <c r="F11" s="7" t="s">
        <v>20</v>
      </c>
      <c r="G11" s="7"/>
      <c r="H11" s="7"/>
      <c r="I11" s="7"/>
      <c r="J11" s="41" t="s">
        <v>20</v>
      </c>
      <c r="K11" s="7"/>
      <c r="L11" s="8"/>
      <c r="M11" s="27">
        <v>2000</v>
      </c>
      <c r="N11" s="8"/>
      <c r="O11" s="62">
        <v>2000</v>
      </c>
      <c r="P11" s="83"/>
    </row>
    <row r="12" spans="1:16" ht="25.5" x14ac:dyDescent="0.25">
      <c r="A12" s="39">
        <v>7</v>
      </c>
      <c r="B12" s="11" t="s">
        <v>84</v>
      </c>
      <c r="C12" s="46">
        <v>1</v>
      </c>
      <c r="D12" s="47"/>
      <c r="E12" s="47"/>
      <c r="F12" s="47" t="s">
        <v>20</v>
      </c>
      <c r="G12" s="47"/>
      <c r="H12" s="47"/>
      <c r="I12" s="47"/>
      <c r="J12" s="47" t="s">
        <v>20</v>
      </c>
      <c r="K12" s="47"/>
      <c r="L12" s="39"/>
      <c r="M12" s="40">
        <f>100+90</f>
        <v>190</v>
      </c>
      <c r="N12" s="39"/>
      <c r="O12" s="62">
        <f>100+90</f>
        <v>190</v>
      </c>
      <c r="P12" s="83"/>
    </row>
    <row r="13" spans="1:16" ht="25.5" x14ac:dyDescent="0.25">
      <c r="A13" s="8">
        <v>8</v>
      </c>
      <c r="B13" s="11" t="s">
        <v>46</v>
      </c>
      <c r="C13" s="5">
        <v>1</v>
      </c>
      <c r="D13" s="7"/>
      <c r="E13" s="7"/>
      <c r="F13" s="7" t="s">
        <v>20</v>
      </c>
      <c r="G13" s="7"/>
      <c r="H13" s="7"/>
      <c r="I13" s="7"/>
      <c r="J13" s="34" t="s">
        <v>20</v>
      </c>
      <c r="K13" s="7"/>
      <c r="L13" s="8"/>
      <c r="M13" s="27">
        <v>300</v>
      </c>
      <c r="N13" s="8"/>
      <c r="O13" s="62">
        <v>300</v>
      </c>
      <c r="P13" s="83"/>
    </row>
    <row r="14" spans="1:16" ht="25.5" x14ac:dyDescent="0.25">
      <c r="A14" s="30">
        <v>9</v>
      </c>
      <c r="B14" s="11" t="s">
        <v>64</v>
      </c>
      <c r="C14" s="33">
        <v>1</v>
      </c>
      <c r="D14" s="32"/>
      <c r="E14" s="32"/>
      <c r="F14" s="32" t="s">
        <v>20</v>
      </c>
      <c r="G14" s="32"/>
      <c r="H14" s="32"/>
      <c r="I14" s="32"/>
      <c r="J14" s="34" t="s">
        <v>20</v>
      </c>
      <c r="K14" s="32"/>
      <c r="L14" s="30"/>
      <c r="M14" s="31">
        <v>400</v>
      </c>
      <c r="N14" s="30"/>
      <c r="O14" s="62">
        <v>400</v>
      </c>
      <c r="P14" s="83"/>
    </row>
    <row r="15" spans="1:16" ht="25.5" x14ac:dyDescent="0.25">
      <c r="A15" s="30">
        <v>10</v>
      </c>
      <c r="B15" s="11" t="s">
        <v>59</v>
      </c>
      <c r="C15" s="33">
        <v>1</v>
      </c>
      <c r="D15" s="32"/>
      <c r="E15" s="32"/>
      <c r="F15" s="32" t="s">
        <v>20</v>
      </c>
      <c r="G15" s="32"/>
      <c r="H15" s="32"/>
      <c r="I15" s="32"/>
      <c r="J15" s="34" t="s">
        <v>20</v>
      </c>
      <c r="K15" s="32"/>
      <c r="L15" s="30"/>
      <c r="M15" s="31">
        <v>500</v>
      </c>
      <c r="N15" s="30"/>
      <c r="O15" s="62">
        <v>500</v>
      </c>
      <c r="P15" s="83"/>
    </row>
    <row r="16" spans="1:16" ht="25.5" customHeight="1" x14ac:dyDescent="0.25">
      <c r="A16" s="8">
        <v>11</v>
      </c>
      <c r="B16" s="11" t="s">
        <v>42</v>
      </c>
      <c r="C16" s="5">
        <v>1</v>
      </c>
      <c r="D16" s="7"/>
      <c r="E16" s="7"/>
      <c r="F16" s="7" t="s">
        <v>20</v>
      </c>
      <c r="G16" s="7"/>
      <c r="H16" s="7"/>
      <c r="I16" s="7"/>
      <c r="J16" s="41" t="s">
        <v>20</v>
      </c>
      <c r="K16" s="7"/>
      <c r="L16" s="8"/>
      <c r="M16" s="27">
        <v>100</v>
      </c>
      <c r="N16" s="8"/>
      <c r="O16" s="62">
        <v>100</v>
      </c>
      <c r="P16" s="83"/>
    </row>
    <row r="17" spans="1:16" ht="25.5" x14ac:dyDescent="0.25">
      <c r="A17" s="8">
        <v>12</v>
      </c>
      <c r="B17" s="11" t="s">
        <v>45</v>
      </c>
      <c r="C17" s="5">
        <v>1</v>
      </c>
      <c r="D17" s="7"/>
      <c r="E17" s="7"/>
      <c r="F17" s="7" t="s">
        <v>17</v>
      </c>
      <c r="G17" s="7"/>
      <c r="H17" s="7"/>
      <c r="I17" s="7"/>
      <c r="J17" s="34" t="s">
        <v>20</v>
      </c>
      <c r="K17" s="7"/>
      <c r="L17" s="8"/>
      <c r="M17" s="27">
        <v>700</v>
      </c>
      <c r="N17" s="8"/>
      <c r="O17" s="62">
        <v>700</v>
      </c>
      <c r="P17" s="83"/>
    </row>
    <row r="18" spans="1:16" ht="25.5" x14ac:dyDescent="0.25">
      <c r="A18" s="8">
        <v>13</v>
      </c>
      <c r="B18" s="11" t="s">
        <v>44</v>
      </c>
      <c r="C18" s="5">
        <v>1</v>
      </c>
      <c r="D18" s="7"/>
      <c r="E18" s="7"/>
      <c r="F18" s="7" t="s">
        <v>17</v>
      </c>
      <c r="G18" s="7"/>
      <c r="H18" s="7"/>
      <c r="I18" s="7"/>
      <c r="J18" s="34" t="s">
        <v>20</v>
      </c>
      <c r="K18" s="7"/>
      <c r="L18" s="8"/>
      <c r="M18" s="27">
        <v>600</v>
      </c>
      <c r="N18" s="8"/>
      <c r="O18" s="62">
        <v>600</v>
      </c>
      <c r="P18" s="83"/>
    </row>
    <row r="19" spans="1:16" ht="25.5" x14ac:dyDescent="0.25">
      <c r="A19" s="30">
        <v>14</v>
      </c>
      <c r="B19" s="11" t="s">
        <v>60</v>
      </c>
      <c r="C19" s="33">
        <v>1</v>
      </c>
      <c r="D19" s="32"/>
      <c r="E19" s="32"/>
      <c r="F19" s="32" t="s">
        <v>20</v>
      </c>
      <c r="G19" s="32"/>
      <c r="H19" s="32"/>
      <c r="I19" s="32"/>
      <c r="J19" s="34" t="s">
        <v>20</v>
      </c>
      <c r="K19" s="32"/>
      <c r="L19" s="30"/>
      <c r="M19" s="31">
        <f>300+800</f>
        <v>1100</v>
      </c>
      <c r="N19" s="30"/>
      <c r="O19" s="62">
        <f>300+800</f>
        <v>1100</v>
      </c>
      <c r="P19" s="83"/>
    </row>
    <row r="20" spans="1:16" ht="25.5" x14ac:dyDescent="0.25">
      <c r="A20" s="30">
        <v>15</v>
      </c>
      <c r="B20" s="11" t="s">
        <v>56</v>
      </c>
      <c r="C20" s="33">
        <v>1</v>
      </c>
      <c r="D20" s="32"/>
      <c r="E20" s="32"/>
      <c r="F20" s="32" t="s">
        <v>20</v>
      </c>
      <c r="G20" s="32"/>
      <c r="H20" s="32"/>
      <c r="I20" s="32"/>
      <c r="J20" s="34" t="s">
        <v>20</v>
      </c>
      <c r="K20" s="32"/>
      <c r="L20" s="30"/>
      <c r="M20" s="31">
        <f>150+200</f>
        <v>350</v>
      </c>
      <c r="N20" s="30"/>
      <c r="O20" s="62">
        <f>150+200</f>
        <v>350</v>
      </c>
      <c r="P20" s="83"/>
    </row>
    <row r="21" spans="1:16" ht="25.5" x14ac:dyDescent="0.25">
      <c r="A21" s="8">
        <v>16</v>
      </c>
      <c r="B21" s="11" t="s">
        <v>41</v>
      </c>
      <c r="C21" s="5">
        <v>1</v>
      </c>
      <c r="D21" s="7"/>
      <c r="E21" s="7"/>
      <c r="F21" s="7" t="s">
        <v>20</v>
      </c>
      <c r="G21" s="7"/>
      <c r="H21" s="7"/>
      <c r="I21" s="7"/>
      <c r="J21" s="41" t="s">
        <v>20</v>
      </c>
      <c r="K21" s="7"/>
      <c r="L21" s="8"/>
      <c r="M21" s="27">
        <f>50+50+300+300+100</f>
        <v>800</v>
      </c>
      <c r="N21" s="8"/>
      <c r="O21" s="62">
        <f>50+50+300+300+100</f>
        <v>800</v>
      </c>
      <c r="P21" s="83"/>
    </row>
    <row r="22" spans="1:16" ht="25.5" x14ac:dyDescent="0.25">
      <c r="A22" s="22">
        <v>17</v>
      </c>
      <c r="B22" s="11" t="s">
        <v>50</v>
      </c>
      <c r="C22" s="5">
        <v>1</v>
      </c>
      <c r="D22" s="7"/>
      <c r="E22" s="7"/>
      <c r="F22" s="7" t="s">
        <v>20</v>
      </c>
      <c r="G22" s="7"/>
      <c r="H22" s="7"/>
      <c r="I22" s="7"/>
      <c r="J22" s="34" t="s">
        <v>20</v>
      </c>
      <c r="K22" s="7"/>
      <c r="L22" s="22"/>
      <c r="M22" s="28">
        <f>60+500+500+200</f>
        <v>1260</v>
      </c>
      <c r="N22" s="22"/>
      <c r="O22" s="62">
        <f>60+500+500+200</f>
        <v>1260</v>
      </c>
      <c r="P22" s="83"/>
    </row>
    <row r="23" spans="1:16" ht="25.5" x14ac:dyDescent="0.25">
      <c r="A23" s="30">
        <v>18</v>
      </c>
      <c r="B23" s="11" t="s">
        <v>63</v>
      </c>
      <c r="C23" s="33">
        <v>1</v>
      </c>
      <c r="D23" s="32"/>
      <c r="E23" s="32"/>
      <c r="F23" s="32" t="s">
        <v>20</v>
      </c>
      <c r="G23" s="32"/>
      <c r="H23" s="32"/>
      <c r="I23" s="32"/>
      <c r="J23" s="34" t="s">
        <v>20</v>
      </c>
      <c r="K23" s="32"/>
      <c r="L23" s="30"/>
      <c r="M23" s="31">
        <f>400+800</f>
        <v>1200</v>
      </c>
      <c r="N23" s="30"/>
      <c r="O23" s="62">
        <f>400+800</f>
        <v>1200</v>
      </c>
      <c r="P23" s="83"/>
    </row>
    <row r="24" spans="1:16" ht="25.5" x14ac:dyDescent="0.25">
      <c r="A24" s="8">
        <v>19</v>
      </c>
      <c r="B24" s="11" t="s">
        <v>49</v>
      </c>
      <c r="C24" s="5">
        <v>1</v>
      </c>
      <c r="D24" s="7"/>
      <c r="E24" s="7"/>
      <c r="F24" s="7" t="s">
        <v>20</v>
      </c>
      <c r="G24" s="7"/>
      <c r="H24" s="7"/>
      <c r="I24" s="7"/>
      <c r="J24" s="34" t="s">
        <v>20</v>
      </c>
      <c r="K24" s="7"/>
      <c r="L24" s="8"/>
      <c r="M24" s="27">
        <f>1600+400+300</f>
        <v>2300</v>
      </c>
      <c r="N24" s="8"/>
      <c r="O24" s="62">
        <f>1600+400+300</f>
        <v>2300</v>
      </c>
      <c r="P24" s="83"/>
    </row>
    <row r="25" spans="1:16" ht="25.5" x14ac:dyDescent="0.25">
      <c r="A25" s="22">
        <v>20</v>
      </c>
      <c r="B25" s="11" t="s">
        <v>51</v>
      </c>
      <c r="C25" s="5">
        <v>1</v>
      </c>
      <c r="D25" s="7"/>
      <c r="E25" s="7"/>
      <c r="F25" s="7" t="s">
        <v>20</v>
      </c>
      <c r="G25" s="7"/>
      <c r="H25" s="7"/>
      <c r="I25" s="7"/>
      <c r="J25" s="34" t="s">
        <v>20</v>
      </c>
      <c r="K25" s="7"/>
      <c r="L25" s="22"/>
      <c r="M25" s="28">
        <v>800</v>
      </c>
      <c r="N25" s="22"/>
      <c r="O25" s="62">
        <v>800</v>
      </c>
      <c r="P25" s="83"/>
    </row>
    <row r="26" spans="1:16" ht="25.5" x14ac:dyDescent="0.25">
      <c r="A26" s="8">
        <v>21</v>
      </c>
      <c r="B26" s="11" t="s">
        <v>47</v>
      </c>
      <c r="C26" s="5">
        <v>1</v>
      </c>
      <c r="D26" s="7"/>
      <c r="E26" s="7"/>
      <c r="F26" s="7" t="s">
        <v>20</v>
      </c>
      <c r="G26" s="7"/>
      <c r="H26" s="7"/>
      <c r="I26" s="7"/>
      <c r="J26" s="41" t="s">
        <v>20</v>
      </c>
      <c r="K26" s="7"/>
      <c r="L26" s="8"/>
      <c r="M26" s="27">
        <v>100</v>
      </c>
      <c r="N26" s="8"/>
      <c r="O26" s="62">
        <v>100</v>
      </c>
      <c r="P26" s="83"/>
    </row>
    <row r="27" spans="1:16" ht="25.5" x14ac:dyDescent="0.25">
      <c r="A27" s="39">
        <v>22</v>
      </c>
      <c r="B27" s="11" t="s">
        <v>89</v>
      </c>
      <c r="C27" s="52">
        <v>1</v>
      </c>
      <c r="D27" s="53"/>
      <c r="E27" s="53"/>
      <c r="F27" s="53" t="s">
        <v>20</v>
      </c>
      <c r="G27" s="53"/>
      <c r="H27" s="53"/>
      <c r="I27" s="53"/>
      <c r="J27" s="53" t="s">
        <v>20</v>
      </c>
      <c r="K27" s="53"/>
      <c r="L27" s="39"/>
      <c r="M27" s="40">
        <v>300</v>
      </c>
      <c r="N27" s="39"/>
      <c r="O27" s="62">
        <v>300</v>
      </c>
      <c r="P27" s="83"/>
    </row>
    <row r="28" spans="1:16" ht="25.5" x14ac:dyDescent="0.25">
      <c r="A28" s="8">
        <v>23</v>
      </c>
      <c r="B28" s="11" t="s">
        <v>48</v>
      </c>
      <c r="C28" s="5">
        <v>1</v>
      </c>
      <c r="D28" s="7"/>
      <c r="E28" s="7"/>
      <c r="F28" s="7" t="s">
        <v>20</v>
      </c>
      <c r="G28" s="7"/>
      <c r="H28" s="7"/>
      <c r="I28" s="7"/>
      <c r="J28" s="34" t="s">
        <v>20</v>
      </c>
      <c r="K28" s="7"/>
      <c r="L28" s="8"/>
      <c r="M28" s="27">
        <f>2000+49</f>
        <v>2049</v>
      </c>
      <c r="N28" s="8"/>
      <c r="O28" s="62">
        <f>2000+49</f>
        <v>2049</v>
      </c>
      <c r="P28" s="84"/>
    </row>
    <row r="29" spans="1:16" x14ac:dyDescent="0.25">
      <c r="A29" s="22"/>
      <c r="B29" s="14" t="s">
        <v>52</v>
      </c>
      <c r="C29" s="5"/>
      <c r="D29" s="7"/>
      <c r="E29" s="7"/>
      <c r="F29" s="7"/>
      <c r="G29" s="7"/>
      <c r="H29" s="7"/>
      <c r="I29" s="7"/>
      <c r="J29" s="16"/>
      <c r="K29" s="7"/>
      <c r="L29" s="22"/>
      <c r="M29" s="28"/>
      <c r="N29" s="22"/>
      <c r="O29" s="62"/>
      <c r="P29" s="65"/>
    </row>
    <row r="30" spans="1:16" ht="25.5" x14ac:dyDescent="0.25">
      <c r="A30" s="22">
        <v>24</v>
      </c>
      <c r="B30" s="11" t="s">
        <v>53</v>
      </c>
      <c r="C30" s="5">
        <v>1</v>
      </c>
      <c r="D30" s="7"/>
      <c r="E30" s="7"/>
      <c r="F30" s="7"/>
      <c r="G30" s="7" t="s">
        <v>20</v>
      </c>
      <c r="H30" s="7"/>
      <c r="I30" s="7"/>
      <c r="J30" s="34" t="s">
        <v>20</v>
      </c>
      <c r="K30" s="7"/>
      <c r="L30" s="22"/>
      <c r="M30" s="28">
        <v>49</v>
      </c>
      <c r="N30" s="22"/>
      <c r="O30" s="62">
        <v>49</v>
      </c>
      <c r="P30" s="79" t="s">
        <v>19</v>
      </c>
    </row>
    <row r="31" spans="1:16" ht="25.5" x14ac:dyDescent="0.25">
      <c r="A31" s="39">
        <v>25</v>
      </c>
      <c r="B31" s="11" t="s">
        <v>90</v>
      </c>
      <c r="C31" s="56">
        <v>1</v>
      </c>
      <c r="D31" s="57"/>
      <c r="E31" s="57"/>
      <c r="F31" s="57"/>
      <c r="G31" s="57" t="s">
        <v>20</v>
      </c>
      <c r="H31" s="57"/>
      <c r="I31" s="57"/>
      <c r="J31" s="34" t="s">
        <v>20</v>
      </c>
      <c r="K31" s="57"/>
      <c r="L31" s="39"/>
      <c r="M31" s="40">
        <v>49</v>
      </c>
      <c r="N31" s="39"/>
      <c r="O31" s="62">
        <v>49</v>
      </c>
      <c r="P31" s="81"/>
    </row>
    <row r="32" spans="1:16" ht="51" x14ac:dyDescent="0.25">
      <c r="A32" s="39">
        <v>26</v>
      </c>
      <c r="B32" s="11" t="s">
        <v>91</v>
      </c>
      <c r="C32" s="56">
        <v>1</v>
      </c>
      <c r="D32" s="57"/>
      <c r="E32" s="57"/>
      <c r="F32" s="57"/>
      <c r="G32" s="57" t="s">
        <v>20</v>
      </c>
      <c r="H32" s="57"/>
      <c r="I32" s="57"/>
      <c r="J32" s="34" t="s">
        <v>20</v>
      </c>
      <c r="K32" s="57"/>
      <c r="L32" s="39"/>
      <c r="M32" s="40">
        <v>49</v>
      </c>
      <c r="N32" s="39"/>
      <c r="O32" s="62">
        <v>49</v>
      </c>
      <c r="P32" s="82"/>
    </row>
    <row r="33" spans="1:16" x14ac:dyDescent="0.25">
      <c r="A33" s="10"/>
      <c r="B33" s="13" t="s">
        <v>24</v>
      </c>
      <c r="C33" s="5"/>
      <c r="D33" s="7"/>
      <c r="E33" s="7"/>
      <c r="F33" s="7"/>
      <c r="G33" s="7"/>
      <c r="H33" s="7"/>
      <c r="I33" s="7"/>
      <c r="J33" s="7"/>
      <c r="K33" s="7"/>
      <c r="L33" s="8"/>
      <c r="M33" s="26"/>
      <c r="N33" s="8"/>
      <c r="O33" s="62"/>
      <c r="P33" s="66"/>
    </row>
    <row r="34" spans="1:16" ht="25.5" x14ac:dyDescent="0.25">
      <c r="A34" s="8">
        <v>27</v>
      </c>
      <c r="B34" s="11" t="s">
        <v>23</v>
      </c>
      <c r="C34" s="5">
        <v>1</v>
      </c>
      <c r="D34" s="7"/>
      <c r="E34" s="7"/>
      <c r="F34" s="7" t="s">
        <v>20</v>
      </c>
      <c r="G34" s="7"/>
      <c r="H34" s="7"/>
      <c r="I34" s="7"/>
      <c r="J34" s="7" t="s">
        <v>20</v>
      </c>
      <c r="K34" s="7"/>
      <c r="L34" s="8">
        <v>73802.678</v>
      </c>
      <c r="M34" s="26">
        <v>8200.2980000000007</v>
      </c>
      <c r="N34" s="8"/>
      <c r="O34" s="62">
        <f>L34+M34</f>
        <v>82002.975999999995</v>
      </c>
      <c r="P34" s="79" t="s">
        <v>19</v>
      </c>
    </row>
    <row r="35" spans="1:16" ht="25.5" x14ac:dyDescent="0.25">
      <c r="A35" s="39">
        <v>28</v>
      </c>
      <c r="B35" s="11" t="s">
        <v>73</v>
      </c>
      <c r="C35" s="43">
        <v>1</v>
      </c>
      <c r="D35" s="42"/>
      <c r="E35" s="42"/>
      <c r="F35" s="42" t="s">
        <v>20</v>
      </c>
      <c r="G35" s="42"/>
      <c r="H35" s="42"/>
      <c r="I35" s="42"/>
      <c r="J35" s="42" t="s">
        <v>20</v>
      </c>
      <c r="K35" s="42"/>
      <c r="L35" s="39"/>
      <c r="M35" s="26">
        <v>70</v>
      </c>
      <c r="N35" s="39"/>
      <c r="O35" s="62">
        <v>70</v>
      </c>
      <c r="P35" s="81"/>
    </row>
    <row r="36" spans="1:16" ht="25.5" x14ac:dyDescent="0.25">
      <c r="A36" s="39">
        <v>29</v>
      </c>
      <c r="B36" s="11" t="s">
        <v>74</v>
      </c>
      <c r="C36" s="43">
        <v>1</v>
      </c>
      <c r="D36" s="42"/>
      <c r="E36" s="42"/>
      <c r="F36" s="42" t="s">
        <v>20</v>
      </c>
      <c r="G36" s="42"/>
      <c r="H36" s="42"/>
      <c r="I36" s="42"/>
      <c r="J36" s="42" t="s">
        <v>20</v>
      </c>
      <c r="K36" s="42"/>
      <c r="L36" s="39"/>
      <c r="M36" s="26">
        <v>1040</v>
      </c>
      <c r="N36" s="39"/>
      <c r="O36" s="62">
        <v>1040</v>
      </c>
      <c r="P36" s="81"/>
    </row>
    <row r="37" spans="1:16" ht="25.5" x14ac:dyDescent="0.25">
      <c r="A37" s="39">
        <v>30</v>
      </c>
      <c r="B37" s="11" t="s">
        <v>75</v>
      </c>
      <c r="C37" s="43">
        <v>1</v>
      </c>
      <c r="D37" s="42"/>
      <c r="E37" s="42"/>
      <c r="F37" s="42" t="s">
        <v>20</v>
      </c>
      <c r="G37" s="42"/>
      <c r="H37" s="42"/>
      <c r="I37" s="42"/>
      <c r="J37" s="42" t="s">
        <v>20</v>
      </c>
      <c r="K37" s="42"/>
      <c r="L37" s="39"/>
      <c r="M37" s="26">
        <v>70</v>
      </c>
      <c r="N37" s="39"/>
      <c r="O37" s="62">
        <v>70</v>
      </c>
      <c r="P37" s="81"/>
    </row>
    <row r="38" spans="1:16" ht="25.5" x14ac:dyDescent="0.25">
      <c r="A38" s="39">
        <v>31</v>
      </c>
      <c r="B38" s="11" t="s">
        <v>76</v>
      </c>
      <c r="C38" s="43">
        <v>1</v>
      </c>
      <c r="D38" s="42"/>
      <c r="E38" s="42"/>
      <c r="F38" s="42" t="s">
        <v>20</v>
      </c>
      <c r="G38" s="42"/>
      <c r="H38" s="42"/>
      <c r="I38" s="42"/>
      <c r="J38" s="42" t="s">
        <v>20</v>
      </c>
      <c r="K38" s="42"/>
      <c r="L38" s="39"/>
      <c r="M38" s="26">
        <v>70</v>
      </c>
      <c r="N38" s="39"/>
      <c r="O38" s="62">
        <v>70</v>
      </c>
      <c r="P38" s="81"/>
    </row>
    <row r="39" spans="1:16" ht="25.5" x14ac:dyDescent="0.25">
      <c r="A39" s="39">
        <v>32</v>
      </c>
      <c r="B39" s="11" t="s">
        <v>77</v>
      </c>
      <c r="C39" s="43">
        <v>1</v>
      </c>
      <c r="D39" s="42"/>
      <c r="E39" s="42"/>
      <c r="F39" s="42" t="s">
        <v>20</v>
      </c>
      <c r="G39" s="42"/>
      <c r="H39" s="42"/>
      <c r="I39" s="42"/>
      <c r="J39" s="42" t="s">
        <v>20</v>
      </c>
      <c r="K39" s="42"/>
      <c r="L39" s="39"/>
      <c r="M39" s="26">
        <v>70</v>
      </c>
      <c r="N39" s="39"/>
      <c r="O39" s="62">
        <v>70</v>
      </c>
      <c r="P39" s="81"/>
    </row>
    <row r="40" spans="1:16" ht="25.5" x14ac:dyDescent="0.25">
      <c r="A40" s="39">
        <v>33</v>
      </c>
      <c r="B40" s="11" t="s">
        <v>78</v>
      </c>
      <c r="C40" s="43">
        <v>1</v>
      </c>
      <c r="D40" s="42"/>
      <c r="E40" s="42"/>
      <c r="F40" s="42" t="s">
        <v>20</v>
      </c>
      <c r="G40" s="42"/>
      <c r="H40" s="42"/>
      <c r="I40" s="42"/>
      <c r="J40" s="42" t="s">
        <v>20</v>
      </c>
      <c r="K40" s="42"/>
      <c r="L40" s="39"/>
      <c r="M40" s="26">
        <v>70</v>
      </c>
      <c r="N40" s="39"/>
      <c r="O40" s="62">
        <v>70</v>
      </c>
      <c r="P40" s="81"/>
    </row>
    <row r="41" spans="1:16" ht="25.5" x14ac:dyDescent="0.25">
      <c r="A41" s="39">
        <v>34</v>
      </c>
      <c r="B41" s="11" t="s">
        <v>79</v>
      </c>
      <c r="C41" s="43">
        <v>1</v>
      </c>
      <c r="D41" s="42"/>
      <c r="E41" s="42"/>
      <c r="F41" s="42" t="s">
        <v>20</v>
      </c>
      <c r="G41" s="42"/>
      <c r="H41" s="42"/>
      <c r="I41" s="42"/>
      <c r="J41" s="42" t="s">
        <v>20</v>
      </c>
      <c r="K41" s="42"/>
      <c r="L41" s="39"/>
      <c r="M41" s="26">
        <v>70</v>
      </c>
      <c r="N41" s="39"/>
      <c r="O41" s="62">
        <v>70</v>
      </c>
      <c r="P41" s="81"/>
    </row>
    <row r="42" spans="1:16" ht="25.5" x14ac:dyDescent="0.25">
      <c r="A42" s="39">
        <v>35</v>
      </c>
      <c r="B42" s="11" t="s">
        <v>80</v>
      </c>
      <c r="C42" s="43">
        <v>1</v>
      </c>
      <c r="D42" s="42"/>
      <c r="E42" s="42"/>
      <c r="F42" s="42" t="s">
        <v>20</v>
      </c>
      <c r="G42" s="42"/>
      <c r="H42" s="42"/>
      <c r="I42" s="42"/>
      <c r="J42" s="42" t="s">
        <v>20</v>
      </c>
      <c r="K42" s="42"/>
      <c r="L42" s="39"/>
      <c r="M42" s="26">
        <v>1040</v>
      </c>
      <c r="N42" s="39"/>
      <c r="O42" s="62">
        <v>1040</v>
      </c>
      <c r="P42" s="81"/>
    </row>
    <row r="43" spans="1:16" ht="25.5" x14ac:dyDescent="0.25">
      <c r="A43" s="39">
        <v>36</v>
      </c>
      <c r="B43" s="11" t="s">
        <v>81</v>
      </c>
      <c r="C43" s="43">
        <v>1</v>
      </c>
      <c r="D43" s="42"/>
      <c r="E43" s="42"/>
      <c r="F43" s="42" t="s">
        <v>20</v>
      </c>
      <c r="G43" s="42"/>
      <c r="H43" s="42"/>
      <c r="I43" s="42"/>
      <c r="J43" s="42" t="s">
        <v>20</v>
      </c>
      <c r="K43" s="42"/>
      <c r="L43" s="39"/>
      <c r="M43" s="26">
        <v>80</v>
      </c>
      <c r="N43" s="39"/>
      <c r="O43" s="62">
        <v>80</v>
      </c>
      <c r="P43" s="81"/>
    </row>
    <row r="44" spans="1:16" ht="25.5" x14ac:dyDescent="0.25">
      <c r="A44" s="39">
        <v>37</v>
      </c>
      <c r="B44" s="11" t="s">
        <v>82</v>
      </c>
      <c r="C44" s="43">
        <v>1</v>
      </c>
      <c r="D44" s="42"/>
      <c r="E44" s="42"/>
      <c r="F44" s="42" t="s">
        <v>20</v>
      </c>
      <c r="G44" s="42"/>
      <c r="H44" s="42"/>
      <c r="I44" s="42"/>
      <c r="J44" s="42" t="s">
        <v>20</v>
      </c>
      <c r="K44" s="42"/>
      <c r="L44" s="39"/>
      <c r="M44" s="26">
        <v>1380</v>
      </c>
      <c r="N44" s="39"/>
      <c r="O44" s="62">
        <v>1380</v>
      </c>
      <c r="P44" s="81"/>
    </row>
    <row r="45" spans="1:16" ht="38.25" x14ac:dyDescent="0.25">
      <c r="A45" s="30">
        <v>38</v>
      </c>
      <c r="B45" s="11" t="s">
        <v>66</v>
      </c>
      <c r="C45" s="33">
        <v>1</v>
      </c>
      <c r="D45" s="32"/>
      <c r="E45" s="32"/>
      <c r="F45" s="32" t="s">
        <v>20</v>
      </c>
      <c r="G45" s="32"/>
      <c r="H45" s="32"/>
      <c r="I45" s="32"/>
      <c r="J45" s="32" t="s">
        <v>20</v>
      </c>
      <c r="K45" s="32"/>
      <c r="L45" s="30"/>
      <c r="M45" s="26">
        <v>2000</v>
      </c>
      <c r="N45" s="30"/>
      <c r="O45" s="62">
        <v>2000</v>
      </c>
      <c r="P45" s="81"/>
    </row>
    <row r="46" spans="1:16" ht="25.5" x14ac:dyDescent="0.25">
      <c r="A46" s="8">
        <v>39</v>
      </c>
      <c r="B46" s="11" t="s">
        <v>65</v>
      </c>
      <c r="C46" s="5">
        <v>1</v>
      </c>
      <c r="D46" s="7"/>
      <c r="E46" s="7"/>
      <c r="F46" s="7" t="s">
        <v>20</v>
      </c>
      <c r="G46" s="7"/>
      <c r="H46" s="7"/>
      <c r="I46" s="7"/>
      <c r="J46" s="7" t="s">
        <v>20</v>
      </c>
      <c r="K46" s="7"/>
      <c r="L46" s="8"/>
      <c r="M46" s="26">
        <v>3500</v>
      </c>
      <c r="N46" s="8"/>
      <c r="O46" s="62">
        <v>3500</v>
      </c>
      <c r="P46" s="81"/>
    </row>
    <row r="47" spans="1:16" x14ac:dyDescent="0.25">
      <c r="A47" s="30">
        <v>40</v>
      </c>
      <c r="B47" s="11" t="s">
        <v>62</v>
      </c>
      <c r="C47" s="33">
        <v>1</v>
      </c>
      <c r="D47" s="32"/>
      <c r="E47" s="32"/>
      <c r="F47" s="32" t="s">
        <v>20</v>
      </c>
      <c r="G47" s="32"/>
      <c r="H47" s="32"/>
      <c r="I47" s="32"/>
      <c r="J47" s="32" t="s">
        <v>20</v>
      </c>
      <c r="K47" s="32"/>
      <c r="L47" s="30"/>
      <c r="M47" s="26">
        <v>500</v>
      </c>
      <c r="N47" s="30"/>
      <c r="O47" s="62">
        <v>500</v>
      </c>
      <c r="P47" s="81"/>
    </row>
    <row r="48" spans="1:16" ht="25.5" x14ac:dyDescent="0.25">
      <c r="A48" s="39">
        <v>41</v>
      </c>
      <c r="B48" s="11" t="s">
        <v>85</v>
      </c>
      <c r="C48" s="46">
        <v>1</v>
      </c>
      <c r="D48" s="47"/>
      <c r="E48" s="47"/>
      <c r="F48" s="47" t="s">
        <v>20</v>
      </c>
      <c r="G48" s="47"/>
      <c r="H48" s="47"/>
      <c r="I48" s="47"/>
      <c r="J48" s="47" t="s">
        <v>20</v>
      </c>
      <c r="K48" s="47"/>
      <c r="L48" s="39"/>
      <c r="M48" s="26">
        <v>3500</v>
      </c>
      <c r="N48" s="39"/>
      <c r="O48" s="62">
        <v>3500</v>
      </c>
      <c r="P48" s="82"/>
    </row>
    <row r="49" spans="1:16" x14ac:dyDescent="0.25">
      <c r="A49" s="10"/>
      <c r="B49" s="13" t="s">
        <v>26</v>
      </c>
      <c r="C49" s="6"/>
      <c r="D49" s="7"/>
      <c r="E49" s="7"/>
      <c r="F49" s="7"/>
      <c r="G49" s="7"/>
      <c r="H49" s="7"/>
      <c r="I49" s="7"/>
      <c r="J49" s="7"/>
      <c r="K49" s="7"/>
      <c r="L49" s="8"/>
      <c r="M49" s="26"/>
      <c r="N49" s="8"/>
      <c r="O49" s="62"/>
      <c r="P49" s="2"/>
    </row>
    <row r="50" spans="1:16" ht="54.75" customHeight="1" x14ac:dyDescent="0.25">
      <c r="A50" s="8">
        <v>42</v>
      </c>
      <c r="B50" s="6" t="s">
        <v>93</v>
      </c>
      <c r="C50" s="5">
        <v>1</v>
      </c>
      <c r="D50" s="7"/>
      <c r="E50" s="7" t="s">
        <v>20</v>
      </c>
      <c r="F50" s="7"/>
      <c r="G50" s="7"/>
      <c r="H50" s="7"/>
      <c r="I50" s="7"/>
      <c r="J50" s="7"/>
      <c r="K50" s="7"/>
      <c r="L50" s="8"/>
      <c r="M50" s="26">
        <v>5618.8639999999996</v>
      </c>
      <c r="N50" s="8"/>
      <c r="O50" s="62">
        <f>L50+M50</f>
        <v>5618.8639999999996</v>
      </c>
      <c r="P50" s="85" t="s">
        <v>27</v>
      </c>
    </row>
    <row r="51" spans="1:16" ht="25.5" x14ac:dyDescent="0.25">
      <c r="A51" s="30">
        <v>43</v>
      </c>
      <c r="B51" s="6" t="s">
        <v>70</v>
      </c>
      <c r="C51" s="33">
        <v>1</v>
      </c>
      <c r="D51" s="32"/>
      <c r="E51" s="32"/>
      <c r="F51" s="32"/>
      <c r="G51" s="32" t="s">
        <v>20</v>
      </c>
      <c r="H51" s="32"/>
      <c r="I51" s="32"/>
      <c r="J51" s="32"/>
      <c r="K51" s="32"/>
      <c r="L51" s="30"/>
      <c r="M51" s="26">
        <v>4000</v>
      </c>
      <c r="N51" s="30"/>
      <c r="O51" s="62">
        <f>M51</f>
        <v>4000</v>
      </c>
      <c r="P51" s="91"/>
    </row>
    <row r="52" spans="1:16" ht="16.5" customHeight="1" x14ac:dyDescent="0.25">
      <c r="A52" s="8">
        <v>44</v>
      </c>
      <c r="B52" s="6" t="s">
        <v>71</v>
      </c>
      <c r="C52" s="5">
        <v>1</v>
      </c>
      <c r="D52" s="7"/>
      <c r="E52" s="7"/>
      <c r="F52" s="7"/>
      <c r="G52" s="7" t="s">
        <v>20</v>
      </c>
      <c r="H52" s="7"/>
      <c r="I52" s="7"/>
      <c r="J52" s="7"/>
      <c r="K52" s="7"/>
      <c r="L52" s="8"/>
      <c r="M52" s="26">
        <v>2500</v>
      </c>
      <c r="N52" s="8"/>
      <c r="O52" s="62">
        <f>M52</f>
        <v>2500</v>
      </c>
      <c r="P52" s="82"/>
    </row>
    <row r="53" spans="1:16" x14ac:dyDescent="0.25">
      <c r="A53" s="8"/>
      <c r="B53" s="13" t="s">
        <v>40</v>
      </c>
      <c r="C53" s="5"/>
      <c r="D53" s="7"/>
      <c r="E53" s="7"/>
      <c r="F53" s="7"/>
      <c r="G53" s="7"/>
      <c r="H53" s="7"/>
      <c r="I53" s="7"/>
      <c r="J53" s="7"/>
      <c r="K53" s="7"/>
      <c r="L53" s="8"/>
      <c r="M53" s="26"/>
      <c r="N53" s="8"/>
      <c r="O53" s="62"/>
      <c r="P53" s="2"/>
    </row>
    <row r="54" spans="1:16" ht="89.25" x14ac:dyDescent="0.25">
      <c r="A54" s="39">
        <v>45</v>
      </c>
      <c r="B54" s="6" t="s">
        <v>106</v>
      </c>
      <c r="C54" s="58">
        <v>1</v>
      </c>
      <c r="D54" s="59" t="s">
        <v>20</v>
      </c>
      <c r="E54" s="59"/>
      <c r="F54" s="59"/>
      <c r="G54" s="59"/>
      <c r="H54" s="59"/>
      <c r="I54" s="59"/>
      <c r="J54" s="59"/>
      <c r="K54" s="59"/>
      <c r="L54" s="39"/>
      <c r="M54" s="26">
        <v>608.48800000000006</v>
      </c>
      <c r="N54" s="39"/>
      <c r="O54" s="62">
        <f>M54</f>
        <v>608.48800000000006</v>
      </c>
      <c r="P54" s="85" t="s">
        <v>25</v>
      </c>
    </row>
    <row r="55" spans="1:16" ht="39" customHeight="1" x14ac:dyDescent="0.25">
      <c r="A55" s="8">
        <v>46</v>
      </c>
      <c r="B55" s="6" t="s">
        <v>120</v>
      </c>
      <c r="C55" s="5">
        <v>1</v>
      </c>
      <c r="D55" s="7"/>
      <c r="E55" s="7"/>
      <c r="F55" s="7" t="s">
        <v>20</v>
      </c>
      <c r="G55" s="7"/>
      <c r="H55" s="7"/>
      <c r="I55" s="7"/>
      <c r="J55" s="7"/>
      <c r="K55" s="7"/>
      <c r="L55" s="8">
        <v>13500.832</v>
      </c>
      <c r="M55" s="26">
        <v>1500.0930000000001</v>
      </c>
      <c r="N55" s="8"/>
      <c r="O55" s="62">
        <f>L55+M55</f>
        <v>15000.925000000001</v>
      </c>
      <c r="P55" s="83"/>
    </row>
    <row r="56" spans="1:16" ht="51" x14ac:dyDescent="0.25">
      <c r="A56" s="8">
        <v>47</v>
      </c>
      <c r="B56" s="15" t="s">
        <v>101</v>
      </c>
      <c r="C56" s="5">
        <v>1</v>
      </c>
      <c r="D56" s="7"/>
      <c r="E56" s="7"/>
      <c r="F56" s="7" t="s">
        <v>20</v>
      </c>
      <c r="G56" s="7"/>
      <c r="H56" s="7"/>
      <c r="I56" s="7"/>
      <c r="J56" s="7"/>
      <c r="K56" s="7"/>
      <c r="L56" s="8"/>
      <c r="M56" s="27">
        <v>3976.9490000000001</v>
      </c>
      <c r="N56" s="8"/>
      <c r="O56" s="62">
        <f>L56+M56</f>
        <v>3976.9490000000001</v>
      </c>
      <c r="P56" s="83"/>
    </row>
    <row r="57" spans="1:16" ht="51" x14ac:dyDescent="0.25">
      <c r="A57" s="8">
        <v>48</v>
      </c>
      <c r="B57" s="6" t="s">
        <v>102</v>
      </c>
      <c r="C57" s="5">
        <v>1</v>
      </c>
      <c r="D57" s="7"/>
      <c r="E57" s="7"/>
      <c r="F57" s="7" t="s">
        <v>20</v>
      </c>
      <c r="G57" s="7"/>
      <c r="H57" s="7"/>
      <c r="I57" s="7"/>
      <c r="J57" s="7"/>
      <c r="K57" s="7"/>
      <c r="L57" s="8"/>
      <c r="M57" s="26">
        <v>6040.2049999999999</v>
      </c>
      <c r="N57" s="8"/>
      <c r="O57" s="62">
        <v>6040.2049999999999</v>
      </c>
      <c r="P57" s="83"/>
    </row>
    <row r="58" spans="1:16" ht="51" x14ac:dyDescent="0.25">
      <c r="A58" s="8">
        <v>49</v>
      </c>
      <c r="B58" s="6" t="s">
        <v>103</v>
      </c>
      <c r="C58" s="5">
        <v>1</v>
      </c>
      <c r="D58" s="7"/>
      <c r="E58" s="7"/>
      <c r="F58" s="7" t="s">
        <v>20</v>
      </c>
      <c r="G58" s="7"/>
      <c r="H58" s="7"/>
      <c r="I58" s="7"/>
      <c r="J58" s="7"/>
      <c r="K58" s="7"/>
      <c r="L58" s="8"/>
      <c r="M58" s="26">
        <v>5862.2449999999999</v>
      </c>
      <c r="N58" s="8"/>
      <c r="O58" s="62">
        <v>5862.2449999999999</v>
      </c>
      <c r="P58" s="83"/>
    </row>
    <row r="59" spans="1:16" ht="51" x14ac:dyDescent="0.25">
      <c r="A59" s="8">
        <v>50</v>
      </c>
      <c r="B59" s="15" t="s">
        <v>105</v>
      </c>
      <c r="C59" s="5">
        <v>1</v>
      </c>
      <c r="D59" s="7"/>
      <c r="E59" s="7"/>
      <c r="F59" s="7" t="s">
        <v>20</v>
      </c>
      <c r="G59" s="7"/>
      <c r="H59" s="7"/>
      <c r="I59" s="7"/>
      <c r="J59" s="7"/>
      <c r="K59" s="7"/>
      <c r="L59" s="8"/>
      <c r="M59" s="27">
        <v>6045.1270000000004</v>
      </c>
      <c r="N59" s="8"/>
      <c r="O59" s="62">
        <v>6045.1270000000004</v>
      </c>
      <c r="P59" s="83"/>
    </row>
    <row r="60" spans="1:16" ht="38.25" x14ac:dyDescent="0.25">
      <c r="A60" s="8">
        <v>51</v>
      </c>
      <c r="B60" s="15" t="s">
        <v>104</v>
      </c>
      <c r="C60" s="5">
        <v>1</v>
      </c>
      <c r="D60" s="7"/>
      <c r="E60" s="7"/>
      <c r="F60" s="34" t="s">
        <v>20</v>
      </c>
      <c r="G60" s="7"/>
      <c r="H60" s="7"/>
      <c r="I60" s="7"/>
      <c r="J60" s="7"/>
      <c r="K60" s="7"/>
      <c r="L60" s="8"/>
      <c r="M60" s="27">
        <v>3129.2959999999998</v>
      </c>
      <c r="N60" s="8"/>
      <c r="O60" s="62">
        <v>3129.2959999999998</v>
      </c>
      <c r="P60" s="83"/>
    </row>
    <row r="61" spans="1:16" ht="44.25" customHeight="1" x14ac:dyDescent="0.25">
      <c r="A61" s="8">
        <v>52</v>
      </c>
      <c r="B61" s="15" t="s">
        <v>107</v>
      </c>
      <c r="C61" s="5">
        <v>1</v>
      </c>
      <c r="D61" s="7"/>
      <c r="E61" s="7"/>
      <c r="F61" s="7" t="s">
        <v>20</v>
      </c>
      <c r="G61" s="7"/>
      <c r="H61" s="7"/>
      <c r="I61" s="7"/>
      <c r="J61" s="7"/>
      <c r="K61" s="7"/>
      <c r="L61" s="8"/>
      <c r="M61" s="27">
        <v>3728.6779999999999</v>
      </c>
      <c r="N61" s="8"/>
      <c r="O61" s="62">
        <v>3728.6779999999999</v>
      </c>
      <c r="P61" s="83"/>
    </row>
    <row r="62" spans="1:16" ht="38.25" x14ac:dyDescent="0.25">
      <c r="A62" s="8">
        <v>53</v>
      </c>
      <c r="B62" s="15" t="s">
        <v>119</v>
      </c>
      <c r="C62" s="5">
        <v>1</v>
      </c>
      <c r="D62" s="7"/>
      <c r="E62" s="7"/>
      <c r="F62" s="34" t="s">
        <v>20</v>
      </c>
      <c r="G62" s="7"/>
      <c r="H62" s="7"/>
      <c r="I62" s="7"/>
      <c r="J62" s="7"/>
      <c r="K62" s="7"/>
      <c r="L62" s="8"/>
      <c r="M62" s="27">
        <v>1118.8420000000001</v>
      </c>
      <c r="N62" s="8"/>
      <c r="O62" s="62">
        <v>1118.8420000000001</v>
      </c>
      <c r="P62" s="83"/>
    </row>
    <row r="63" spans="1:16" ht="51" x14ac:dyDescent="0.25">
      <c r="A63" s="8">
        <v>54</v>
      </c>
      <c r="B63" s="15" t="s">
        <v>108</v>
      </c>
      <c r="C63" s="5">
        <v>1</v>
      </c>
      <c r="D63" s="7"/>
      <c r="E63" s="7"/>
      <c r="F63" s="34" t="s">
        <v>20</v>
      </c>
      <c r="G63" s="7"/>
      <c r="H63" s="7"/>
      <c r="I63" s="7"/>
      <c r="J63" s="7"/>
      <c r="K63" s="7"/>
      <c r="L63" s="8"/>
      <c r="M63" s="27">
        <v>924.16177000000005</v>
      </c>
      <c r="N63" s="8"/>
      <c r="O63" s="62">
        <v>924.16177000000005</v>
      </c>
      <c r="P63" s="83"/>
    </row>
    <row r="64" spans="1:16" ht="51" x14ac:dyDescent="0.25">
      <c r="A64" s="8">
        <v>55</v>
      </c>
      <c r="B64" s="15" t="s">
        <v>109</v>
      </c>
      <c r="C64" s="5">
        <v>1</v>
      </c>
      <c r="D64" s="7"/>
      <c r="E64" s="7"/>
      <c r="F64" s="34" t="s">
        <v>20</v>
      </c>
      <c r="G64" s="7"/>
      <c r="H64" s="7"/>
      <c r="I64" s="7"/>
      <c r="J64" s="7"/>
      <c r="K64" s="7"/>
      <c r="L64" s="21"/>
      <c r="M64" s="27">
        <v>958.09831999999994</v>
      </c>
      <c r="N64" s="8"/>
      <c r="O64" s="62">
        <v>958.09831999999994</v>
      </c>
      <c r="P64" s="83"/>
    </row>
    <row r="65" spans="1:16" ht="51" x14ac:dyDescent="0.25">
      <c r="A65" s="8">
        <v>56</v>
      </c>
      <c r="B65" s="11" t="s">
        <v>110</v>
      </c>
      <c r="C65" s="5">
        <v>1</v>
      </c>
      <c r="D65" s="7"/>
      <c r="E65" s="7"/>
      <c r="F65" s="34" t="s">
        <v>20</v>
      </c>
      <c r="G65" s="7"/>
      <c r="H65" s="7"/>
      <c r="I65" s="7"/>
      <c r="J65" s="7"/>
      <c r="K65" s="7"/>
      <c r="L65" s="21"/>
      <c r="M65" s="27">
        <v>200</v>
      </c>
      <c r="N65" s="8"/>
      <c r="O65" s="62">
        <v>200</v>
      </c>
      <c r="P65" s="83"/>
    </row>
    <row r="66" spans="1:16" ht="51" x14ac:dyDescent="0.25">
      <c r="A66" s="8">
        <v>57</v>
      </c>
      <c r="B66" s="11" t="s">
        <v>111</v>
      </c>
      <c r="C66" s="5">
        <v>1</v>
      </c>
      <c r="D66" s="7"/>
      <c r="E66" s="4"/>
      <c r="F66" s="34" t="s">
        <v>20</v>
      </c>
      <c r="G66" s="4"/>
      <c r="H66" s="4"/>
      <c r="I66" s="4"/>
      <c r="J66" s="4"/>
      <c r="K66" s="4"/>
      <c r="L66" s="21"/>
      <c r="M66" s="27">
        <v>200</v>
      </c>
      <c r="N66" s="21"/>
      <c r="O66" s="62">
        <v>200</v>
      </c>
      <c r="P66" s="83"/>
    </row>
    <row r="67" spans="1:16" ht="51" x14ac:dyDescent="0.25">
      <c r="A67" s="8">
        <v>58</v>
      </c>
      <c r="B67" s="11" t="s">
        <v>112</v>
      </c>
      <c r="C67" s="5">
        <v>1</v>
      </c>
      <c r="D67" s="7"/>
      <c r="E67" s="4"/>
      <c r="F67" s="34" t="s">
        <v>20</v>
      </c>
      <c r="G67" s="4"/>
      <c r="H67" s="4"/>
      <c r="I67" s="4"/>
      <c r="J67" s="4"/>
      <c r="K67" s="4"/>
      <c r="L67" s="21"/>
      <c r="M67" s="27">
        <v>200</v>
      </c>
      <c r="N67" s="21"/>
      <c r="O67" s="62">
        <v>200</v>
      </c>
      <c r="P67" s="83"/>
    </row>
    <row r="68" spans="1:16" ht="38.25" x14ac:dyDescent="0.25">
      <c r="A68" s="8">
        <v>59</v>
      </c>
      <c r="B68" s="11" t="s">
        <v>28</v>
      </c>
      <c r="C68" s="5">
        <v>1</v>
      </c>
      <c r="D68" s="7"/>
      <c r="E68" s="4"/>
      <c r="F68" s="34" t="s">
        <v>20</v>
      </c>
      <c r="G68" s="4"/>
      <c r="H68" s="4"/>
      <c r="I68" s="4"/>
      <c r="J68" s="4"/>
      <c r="K68" s="4"/>
      <c r="L68" s="21"/>
      <c r="M68" s="27">
        <v>1300.884</v>
      </c>
      <c r="N68" s="21"/>
      <c r="O68" s="62">
        <v>1300.884</v>
      </c>
      <c r="P68" s="83"/>
    </row>
    <row r="69" spans="1:16" ht="38.25" x14ac:dyDescent="0.25">
      <c r="A69" s="8">
        <v>60</v>
      </c>
      <c r="B69" s="11" t="s">
        <v>29</v>
      </c>
      <c r="C69" s="7">
        <v>1</v>
      </c>
      <c r="D69" s="7"/>
      <c r="E69" s="7"/>
      <c r="F69" s="7" t="s">
        <v>20</v>
      </c>
      <c r="G69" s="7"/>
      <c r="H69" s="7"/>
      <c r="I69" s="7"/>
      <c r="J69" s="7"/>
      <c r="K69" s="7"/>
      <c r="L69" s="8"/>
      <c r="M69" s="27">
        <v>3475.66</v>
      </c>
      <c r="N69" s="8"/>
      <c r="O69" s="62">
        <v>3475.66</v>
      </c>
      <c r="P69" s="83"/>
    </row>
    <row r="70" spans="1:16" ht="25.5" x14ac:dyDescent="0.25">
      <c r="A70" s="8">
        <v>61</v>
      </c>
      <c r="B70" s="11" t="s">
        <v>30</v>
      </c>
      <c r="C70" s="7">
        <v>1</v>
      </c>
      <c r="D70" s="7"/>
      <c r="E70" s="7"/>
      <c r="F70" s="7" t="s">
        <v>20</v>
      </c>
      <c r="G70" s="7"/>
      <c r="H70" s="7"/>
      <c r="I70" s="7"/>
      <c r="J70" s="7"/>
      <c r="K70" s="7"/>
      <c r="L70" s="8">
        <v>9949.1440000000002</v>
      </c>
      <c r="M70" s="27">
        <v>1105.46</v>
      </c>
      <c r="N70" s="8"/>
      <c r="O70" s="62">
        <f>L70+M70</f>
        <v>11054.603999999999</v>
      </c>
      <c r="P70" s="83"/>
    </row>
    <row r="71" spans="1:16" ht="63.75" x14ac:dyDescent="0.25">
      <c r="A71" s="8">
        <v>62</v>
      </c>
      <c r="B71" s="11" t="s">
        <v>113</v>
      </c>
      <c r="C71" s="7">
        <v>1</v>
      </c>
      <c r="D71" s="7"/>
      <c r="E71" s="7"/>
      <c r="F71" s="7" t="s">
        <v>20</v>
      </c>
      <c r="G71" s="7"/>
      <c r="H71" s="7"/>
      <c r="I71" s="7"/>
      <c r="J71" s="7"/>
      <c r="K71" s="7"/>
      <c r="L71" s="8"/>
      <c r="M71" s="27">
        <v>929.08399999999995</v>
      </c>
      <c r="N71" s="8"/>
      <c r="O71" s="62">
        <v>929.08399999999995</v>
      </c>
      <c r="P71" s="83"/>
    </row>
    <row r="72" spans="1:16" ht="67.5" customHeight="1" x14ac:dyDescent="0.25">
      <c r="A72" s="8">
        <v>63</v>
      </c>
      <c r="B72" s="11" t="s">
        <v>114</v>
      </c>
      <c r="C72" s="7">
        <v>1</v>
      </c>
      <c r="D72" s="7"/>
      <c r="E72" s="7"/>
      <c r="F72" s="7" t="s">
        <v>20</v>
      </c>
      <c r="G72" s="7"/>
      <c r="H72" s="7"/>
      <c r="I72" s="7"/>
      <c r="J72" s="7"/>
      <c r="K72" s="7"/>
      <c r="L72" s="8"/>
      <c r="M72" s="27">
        <v>914.60799999999995</v>
      </c>
      <c r="N72" s="8"/>
      <c r="O72" s="62">
        <v>914.60799999999995</v>
      </c>
      <c r="P72" s="83"/>
    </row>
    <row r="73" spans="1:16" ht="66.75" customHeight="1" x14ac:dyDescent="0.25">
      <c r="A73" s="8">
        <v>64</v>
      </c>
      <c r="B73" s="11" t="s">
        <v>115</v>
      </c>
      <c r="C73" s="7">
        <v>1</v>
      </c>
      <c r="D73" s="7"/>
      <c r="E73" s="7"/>
      <c r="F73" s="7" t="s">
        <v>20</v>
      </c>
      <c r="G73" s="7"/>
      <c r="H73" s="7"/>
      <c r="I73" s="7"/>
      <c r="J73" s="7"/>
      <c r="K73" s="7"/>
      <c r="L73" s="8"/>
      <c r="M73" s="27">
        <v>727.56200000000001</v>
      </c>
      <c r="N73" s="8"/>
      <c r="O73" s="62">
        <v>727.56200000000001</v>
      </c>
      <c r="P73" s="83"/>
    </row>
    <row r="74" spans="1:16" ht="62.25" customHeight="1" x14ac:dyDescent="0.25">
      <c r="A74" s="8">
        <v>65</v>
      </c>
      <c r="B74" s="11" t="s">
        <v>116</v>
      </c>
      <c r="C74" s="7">
        <v>1</v>
      </c>
      <c r="D74" s="4"/>
      <c r="E74" s="4"/>
      <c r="F74" s="34" t="s">
        <v>20</v>
      </c>
      <c r="G74" s="7"/>
      <c r="H74" s="4"/>
      <c r="I74" s="4"/>
      <c r="J74" s="4"/>
      <c r="K74" s="4"/>
      <c r="L74" s="21"/>
      <c r="M74" s="27">
        <v>1132.817</v>
      </c>
      <c r="N74" s="21"/>
      <c r="O74" s="62">
        <v>1132.817</v>
      </c>
      <c r="P74" s="83"/>
    </row>
    <row r="75" spans="1:16" ht="102" x14ac:dyDescent="0.25">
      <c r="A75" s="8">
        <v>66</v>
      </c>
      <c r="B75" s="11" t="s">
        <v>117</v>
      </c>
      <c r="C75" s="7">
        <v>1</v>
      </c>
      <c r="D75" s="7"/>
      <c r="E75" s="7"/>
      <c r="F75" s="7" t="s">
        <v>20</v>
      </c>
      <c r="G75" s="7"/>
      <c r="H75" s="7"/>
      <c r="I75" s="7"/>
      <c r="J75" s="7"/>
      <c r="K75" s="7"/>
      <c r="L75" s="8"/>
      <c r="M75" s="27">
        <v>679.12699999999995</v>
      </c>
      <c r="N75" s="8"/>
      <c r="O75" s="62">
        <v>679.12699999999995</v>
      </c>
      <c r="P75" s="83"/>
    </row>
    <row r="76" spans="1:16" ht="63.75" x14ac:dyDescent="0.25">
      <c r="A76" s="8">
        <v>67</v>
      </c>
      <c r="B76" s="11" t="s">
        <v>118</v>
      </c>
      <c r="C76" s="7">
        <v>1</v>
      </c>
      <c r="D76" s="7" t="s">
        <v>20</v>
      </c>
      <c r="E76" s="7"/>
      <c r="F76" s="7"/>
      <c r="G76" s="7"/>
      <c r="H76" s="7"/>
      <c r="I76" s="7"/>
      <c r="J76" s="7"/>
      <c r="K76" s="7"/>
      <c r="L76" s="8"/>
      <c r="M76" s="27">
        <v>1163.0409999999999</v>
      </c>
      <c r="N76" s="8"/>
      <c r="O76" s="62">
        <v>1163.0409999999999</v>
      </c>
      <c r="P76" s="83"/>
    </row>
    <row r="77" spans="1:16" ht="38.25" x14ac:dyDescent="0.25">
      <c r="A77" s="8">
        <v>68</v>
      </c>
      <c r="B77" s="11" t="s">
        <v>121</v>
      </c>
      <c r="C77" s="7">
        <v>1</v>
      </c>
      <c r="D77" s="7"/>
      <c r="E77" s="7"/>
      <c r="F77" s="7" t="s">
        <v>20</v>
      </c>
      <c r="G77" s="7"/>
      <c r="H77" s="7"/>
      <c r="I77" s="7"/>
      <c r="J77" s="7"/>
      <c r="K77" s="7"/>
      <c r="L77" s="8">
        <v>9793.8189999999995</v>
      </c>
      <c r="M77" s="27">
        <v>1088.202</v>
      </c>
      <c r="N77" s="8"/>
      <c r="O77" s="62">
        <f>L77+M77</f>
        <v>10882.020999999999</v>
      </c>
      <c r="P77" s="83"/>
    </row>
    <row r="78" spans="1:16" ht="51" x14ac:dyDescent="0.25">
      <c r="A78" s="8">
        <v>69</v>
      </c>
      <c r="B78" s="11" t="s">
        <v>122</v>
      </c>
      <c r="C78" s="7">
        <v>1</v>
      </c>
      <c r="D78" s="7"/>
      <c r="E78" s="7"/>
      <c r="F78" s="7" t="s">
        <v>20</v>
      </c>
      <c r="G78" s="7"/>
      <c r="H78" s="7"/>
      <c r="I78" s="7"/>
      <c r="J78" s="7"/>
      <c r="K78" s="7"/>
      <c r="L78" s="8"/>
      <c r="M78" s="27">
        <v>2000</v>
      </c>
      <c r="N78" s="8"/>
      <c r="O78" s="62">
        <f>M78</f>
        <v>2000</v>
      </c>
      <c r="P78" s="83"/>
    </row>
    <row r="79" spans="1:16" ht="76.5" x14ac:dyDescent="0.25">
      <c r="A79" s="8">
        <v>70</v>
      </c>
      <c r="B79" s="11" t="s">
        <v>123</v>
      </c>
      <c r="C79" s="7">
        <v>1</v>
      </c>
      <c r="D79" s="7"/>
      <c r="E79" s="7"/>
      <c r="F79" s="7" t="s">
        <v>20</v>
      </c>
      <c r="G79" s="7"/>
      <c r="H79" s="7"/>
      <c r="I79" s="7"/>
      <c r="J79" s="7"/>
      <c r="K79" s="7"/>
      <c r="L79" s="8"/>
      <c r="M79" s="27">
        <v>3443.366</v>
      </c>
      <c r="N79" s="8"/>
      <c r="O79" s="62">
        <f>M79</f>
        <v>3443.366</v>
      </c>
      <c r="P79" s="83"/>
    </row>
    <row r="80" spans="1:16" ht="51" x14ac:dyDescent="0.25">
      <c r="A80" s="8">
        <v>71</v>
      </c>
      <c r="B80" s="11" t="s">
        <v>100</v>
      </c>
      <c r="C80" s="7">
        <v>1</v>
      </c>
      <c r="D80" s="7"/>
      <c r="E80" s="7"/>
      <c r="F80" s="7"/>
      <c r="G80" s="7" t="s">
        <v>20</v>
      </c>
      <c r="H80" s="7"/>
      <c r="I80" s="7"/>
      <c r="J80" s="7"/>
      <c r="K80" s="7"/>
      <c r="L80" s="8"/>
      <c r="M80" s="27">
        <v>200</v>
      </c>
      <c r="N80" s="8"/>
      <c r="O80" s="62">
        <f>M80</f>
        <v>200</v>
      </c>
      <c r="P80" s="83"/>
    </row>
    <row r="81" spans="1:16" ht="38.25" x14ac:dyDescent="0.25">
      <c r="A81" s="39">
        <v>72</v>
      </c>
      <c r="B81" s="11" t="s">
        <v>124</v>
      </c>
      <c r="C81" s="45">
        <v>1</v>
      </c>
      <c r="D81" s="45"/>
      <c r="E81" s="45"/>
      <c r="F81" s="45"/>
      <c r="G81" s="45" t="s">
        <v>20</v>
      </c>
      <c r="H81" s="45"/>
      <c r="I81" s="45"/>
      <c r="J81" s="45"/>
      <c r="K81" s="45"/>
      <c r="L81" s="39"/>
      <c r="M81" s="40">
        <v>20</v>
      </c>
      <c r="N81" s="39"/>
      <c r="O81" s="62">
        <f t="shared" ref="O81:O112" si="0">M81</f>
        <v>20</v>
      </c>
      <c r="P81" s="83"/>
    </row>
    <row r="82" spans="1:16" ht="38.25" x14ac:dyDescent="0.25">
      <c r="A82" s="39">
        <v>73</v>
      </c>
      <c r="B82" s="11" t="s">
        <v>126</v>
      </c>
      <c r="C82" s="45">
        <v>1</v>
      </c>
      <c r="D82" s="45"/>
      <c r="E82" s="45"/>
      <c r="F82" s="45"/>
      <c r="G82" s="45" t="s">
        <v>20</v>
      </c>
      <c r="H82" s="45"/>
      <c r="I82" s="45"/>
      <c r="J82" s="45"/>
      <c r="K82" s="45"/>
      <c r="L82" s="39"/>
      <c r="M82" s="40">
        <v>20</v>
      </c>
      <c r="N82" s="39"/>
      <c r="O82" s="62">
        <f t="shared" si="0"/>
        <v>20</v>
      </c>
      <c r="P82" s="83"/>
    </row>
    <row r="83" spans="1:16" ht="38.25" x14ac:dyDescent="0.25">
      <c r="A83" s="39">
        <v>74</v>
      </c>
      <c r="B83" s="11" t="s">
        <v>127</v>
      </c>
      <c r="C83" s="45">
        <v>1</v>
      </c>
      <c r="D83" s="45"/>
      <c r="E83" s="45"/>
      <c r="F83" s="45"/>
      <c r="G83" s="45" t="s">
        <v>20</v>
      </c>
      <c r="H83" s="45"/>
      <c r="I83" s="45"/>
      <c r="J83" s="45"/>
      <c r="K83" s="45"/>
      <c r="L83" s="39"/>
      <c r="M83" s="40">
        <v>20</v>
      </c>
      <c r="N83" s="39"/>
      <c r="O83" s="62">
        <f t="shared" si="0"/>
        <v>20</v>
      </c>
      <c r="P83" s="83"/>
    </row>
    <row r="84" spans="1:16" ht="63.75" x14ac:dyDescent="0.25">
      <c r="A84" s="39">
        <v>75</v>
      </c>
      <c r="B84" s="11" t="s">
        <v>128</v>
      </c>
      <c r="C84" s="45">
        <v>1</v>
      </c>
      <c r="D84" s="45"/>
      <c r="E84" s="45"/>
      <c r="F84" s="45"/>
      <c r="G84" s="45" t="s">
        <v>20</v>
      </c>
      <c r="H84" s="45"/>
      <c r="I84" s="45"/>
      <c r="J84" s="45"/>
      <c r="K84" s="45"/>
      <c r="L84" s="39"/>
      <c r="M84" s="40">
        <v>20</v>
      </c>
      <c r="N84" s="39"/>
      <c r="O84" s="62">
        <f t="shared" si="0"/>
        <v>20</v>
      </c>
      <c r="P84" s="83"/>
    </row>
    <row r="85" spans="1:16" ht="51" x14ac:dyDescent="0.25">
      <c r="A85" s="39">
        <v>76</v>
      </c>
      <c r="B85" s="11" t="s">
        <v>129</v>
      </c>
      <c r="C85" s="45">
        <v>1</v>
      </c>
      <c r="D85" s="45"/>
      <c r="E85" s="45"/>
      <c r="F85" s="45"/>
      <c r="G85" s="45" t="s">
        <v>20</v>
      </c>
      <c r="H85" s="45"/>
      <c r="I85" s="45"/>
      <c r="J85" s="45"/>
      <c r="K85" s="45"/>
      <c r="L85" s="39"/>
      <c r="M85" s="40">
        <v>20</v>
      </c>
      <c r="N85" s="39"/>
      <c r="O85" s="62">
        <f t="shared" si="0"/>
        <v>20</v>
      </c>
      <c r="P85" s="83"/>
    </row>
    <row r="86" spans="1:16" ht="51" x14ac:dyDescent="0.25">
      <c r="A86" s="39">
        <v>77</v>
      </c>
      <c r="B86" s="11" t="s">
        <v>130</v>
      </c>
      <c r="C86" s="45">
        <v>1</v>
      </c>
      <c r="D86" s="45"/>
      <c r="E86" s="45"/>
      <c r="F86" s="45"/>
      <c r="G86" s="45" t="s">
        <v>20</v>
      </c>
      <c r="H86" s="45"/>
      <c r="I86" s="45"/>
      <c r="J86" s="45"/>
      <c r="K86" s="45"/>
      <c r="L86" s="39"/>
      <c r="M86" s="40">
        <v>20</v>
      </c>
      <c r="N86" s="39"/>
      <c r="O86" s="62">
        <f t="shared" si="0"/>
        <v>20</v>
      </c>
      <c r="P86" s="83"/>
    </row>
    <row r="87" spans="1:16" ht="51" x14ac:dyDescent="0.25">
      <c r="A87" s="39">
        <v>78</v>
      </c>
      <c r="B87" s="11" t="s">
        <v>131</v>
      </c>
      <c r="C87" s="45">
        <v>1</v>
      </c>
      <c r="D87" s="45"/>
      <c r="E87" s="45"/>
      <c r="F87" s="45"/>
      <c r="G87" s="45" t="s">
        <v>20</v>
      </c>
      <c r="H87" s="45"/>
      <c r="I87" s="45"/>
      <c r="J87" s="45"/>
      <c r="K87" s="45"/>
      <c r="L87" s="39"/>
      <c r="M87" s="40">
        <v>20</v>
      </c>
      <c r="N87" s="39"/>
      <c r="O87" s="62">
        <f t="shared" si="0"/>
        <v>20</v>
      </c>
      <c r="P87" s="83"/>
    </row>
    <row r="88" spans="1:16" ht="51" x14ac:dyDescent="0.25">
      <c r="A88" s="39">
        <v>79</v>
      </c>
      <c r="B88" s="11" t="s">
        <v>132</v>
      </c>
      <c r="C88" s="45">
        <v>1</v>
      </c>
      <c r="D88" s="45"/>
      <c r="E88" s="45"/>
      <c r="F88" s="45"/>
      <c r="G88" s="45" t="s">
        <v>20</v>
      </c>
      <c r="H88" s="45"/>
      <c r="I88" s="45"/>
      <c r="J88" s="45"/>
      <c r="K88" s="45"/>
      <c r="L88" s="39"/>
      <c r="M88" s="40">
        <v>20</v>
      </c>
      <c r="N88" s="39"/>
      <c r="O88" s="62">
        <f t="shared" si="0"/>
        <v>20</v>
      </c>
      <c r="P88" s="83"/>
    </row>
    <row r="89" spans="1:16" ht="51" x14ac:dyDescent="0.25">
      <c r="A89" s="39">
        <v>80</v>
      </c>
      <c r="B89" s="11" t="s">
        <v>133</v>
      </c>
      <c r="C89" s="45">
        <v>1</v>
      </c>
      <c r="D89" s="45"/>
      <c r="E89" s="45"/>
      <c r="F89" s="45"/>
      <c r="G89" s="45" t="s">
        <v>20</v>
      </c>
      <c r="H89" s="45"/>
      <c r="I89" s="45"/>
      <c r="J89" s="45"/>
      <c r="K89" s="45"/>
      <c r="L89" s="39"/>
      <c r="M89" s="40">
        <v>20</v>
      </c>
      <c r="N89" s="39"/>
      <c r="O89" s="62">
        <f t="shared" si="0"/>
        <v>20</v>
      </c>
      <c r="P89" s="83"/>
    </row>
    <row r="90" spans="1:16" ht="38.25" x14ac:dyDescent="0.25">
      <c r="A90" s="39">
        <v>81</v>
      </c>
      <c r="B90" s="11" t="s">
        <v>134</v>
      </c>
      <c r="C90" s="45">
        <v>1</v>
      </c>
      <c r="D90" s="45"/>
      <c r="E90" s="45"/>
      <c r="F90" s="45"/>
      <c r="G90" s="45" t="s">
        <v>20</v>
      </c>
      <c r="H90" s="45"/>
      <c r="I90" s="45"/>
      <c r="J90" s="45"/>
      <c r="K90" s="45"/>
      <c r="L90" s="39"/>
      <c r="M90" s="40">
        <v>20</v>
      </c>
      <c r="N90" s="39"/>
      <c r="O90" s="62">
        <f t="shared" si="0"/>
        <v>20</v>
      </c>
      <c r="P90" s="83"/>
    </row>
    <row r="91" spans="1:16" ht="38.25" x14ac:dyDescent="0.25">
      <c r="A91" s="39">
        <v>82</v>
      </c>
      <c r="B91" s="11" t="s">
        <v>135</v>
      </c>
      <c r="C91" s="45">
        <v>1</v>
      </c>
      <c r="D91" s="45"/>
      <c r="E91" s="45"/>
      <c r="F91" s="45"/>
      <c r="G91" s="45" t="s">
        <v>20</v>
      </c>
      <c r="H91" s="45"/>
      <c r="I91" s="45"/>
      <c r="J91" s="45"/>
      <c r="K91" s="45"/>
      <c r="L91" s="39"/>
      <c r="M91" s="40">
        <v>20</v>
      </c>
      <c r="N91" s="39"/>
      <c r="O91" s="62">
        <f t="shared" si="0"/>
        <v>20</v>
      </c>
      <c r="P91" s="83"/>
    </row>
    <row r="92" spans="1:16" ht="63.75" x14ac:dyDescent="0.25">
      <c r="A92" s="39">
        <v>83</v>
      </c>
      <c r="B92" s="11" t="s">
        <v>136</v>
      </c>
      <c r="C92" s="45">
        <v>1</v>
      </c>
      <c r="D92" s="45"/>
      <c r="E92" s="45"/>
      <c r="F92" s="45"/>
      <c r="G92" s="45" t="s">
        <v>20</v>
      </c>
      <c r="H92" s="45"/>
      <c r="I92" s="45"/>
      <c r="J92" s="45"/>
      <c r="K92" s="45"/>
      <c r="L92" s="39"/>
      <c r="M92" s="40">
        <v>20</v>
      </c>
      <c r="N92" s="39"/>
      <c r="O92" s="62">
        <f t="shared" si="0"/>
        <v>20</v>
      </c>
      <c r="P92" s="83"/>
    </row>
    <row r="93" spans="1:16" ht="51" x14ac:dyDescent="0.25">
      <c r="A93" s="39">
        <v>84</v>
      </c>
      <c r="B93" s="11" t="s">
        <v>137</v>
      </c>
      <c r="C93" s="45">
        <v>1</v>
      </c>
      <c r="D93" s="45"/>
      <c r="E93" s="45"/>
      <c r="F93" s="45"/>
      <c r="G93" s="45" t="s">
        <v>20</v>
      </c>
      <c r="H93" s="45"/>
      <c r="I93" s="45"/>
      <c r="J93" s="45"/>
      <c r="K93" s="45"/>
      <c r="L93" s="39"/>
      <c r="M93" s="40">
        <v>20</v>
      </c>
      <c r="N93" s="39"/>
      <c r="O93" s="62">
        <f t="shared" si="0"/>
        <v>20</v>
      </c>
      <c r="P93" s="83"/>
    </row>
    <row r="94" spans="1:16" ht="51" x14ac:dyDescent="0.25">
      <c r="A94" s="39">
        <v>85</v>
      </c>
      <c r="B94" s="11" t="s">
        <v>138</v>
      </c>
      <c r="C94" s="45">
        <v>1</v>
      </c>
      <c r="D94" s="45"/>
      <c r="E94" s="45"/>
      <c r="F94" s="45"/>
      <c r="G94" s="45" t="s">
        <v>20</v>
      </c>
      <c r="H94" s="45"/>
      <c r="I94" s="45"/>
      <c r="J94" s="45"/>
      <c r="K94" s="45"/>
      <c r="L94" s="39"/>
      <c r="M94" s="40">
        <v>20</v>
      </c>
      <c r="N94" s="39"/>
      <c r="O94" s="62">
        <f t="shared" si="0"/>
        <v>20</v>
      </c>
      <c r="P94" s="83"/>
    </row>
    <row r="95" spans="1:16" ht="38.25" x14ac:dyDescent="0.25">
      <c r="A95" s="39">
        <v>86</v>
      </c>
      <c r="B95" s="11" t="s">
        <v>83</v>
      </c>
      <c r="C95" s="45">
        <v>1</v>
      </c>
      <c r="D95" s="45"/>
      <c r="E95" s="45"/>
      <c r="F95" s="45"/>
      <c r="G95" s="45" t="s">
        <v>20</v>
      </c>
      <c r="H95" s="45"/>
      <c r="I95" s="45"/>
      <c r="J95" s="45"/>
      <c r="K95" s="45"/>
      <c r="L95" s="39"/>
      <c r="M95" s="40">
        <v>20</v>
      </c>
      <c r="N95" s="39"/>
      <c r="O95" s="62">
        <f t="shared" si="0"/>
        <v>20</v>
      </c>
      <c r="P95" s="83"/>
    </row>
    <row r="96" spans="1:16" ht="51" x14ac:dyDescent="0.25">
      <c r="A96" s="39">
        <v>87</v>
      </c>
      <c r="B96" s="11" t="s">
        <v>139</v>
      </c>
      <c r="C96" s="45">
        <v>1</v>
      </c>
      <c r="D96" s="45"/>
      <c r="E96" s="45"/>
      <c r="F96" s="45"/>
      <c r="G96" s="45" t="s">
        <v>20</v>
      </c>
      <c r="H96" s="45"/>
      <c r="I96" s="45"/>
      <c r="J96" s="45"/>
      <c r="K96" s="45"/>
      <c r="L96" s="39"/>
      <c r="M96" s="40">
        <v>20</v>
      </c>
      <c r="N96" s="39"/>
      <c r="O96" s="62">
        <f t="shared" si="0"/>
        <v>20</v>
      </c>
      <c r="P96" s="83"/>
    </row>
    <row r="97" spans="1:16" ht="51" x14ac:dyDescent="0.25">
      <c r="A97" s="39">
        <v>88</v>
      </c>
      <c r="B97" s="11" t="s">
        <v>140</v>
      </c>
      <c r="C97" s="45">
        <v>1</v>
      </c>
      <c r="D97" s="45"/>
      <c r="E97" s="45"/>
      <c r="F97" s="45"/>
      <c r="G97" s="45" t="s">
        <v>20</v>
      </c>
      <c r="H97" s="45"/>
      <c r="I97" s="45"/>
      <c r="J97" s="45"/>
      <c r="K97" s="45"/>
      <c r="L97" s="39"/>
      <c r="M97" s="40">
        <v>20</v>
      </c>
      <c r="N97" s="39"/>
      <c r="O97" s="62">
        <f t="shared" si="0"/>
        <v>20</v>
      </c>
      <c r="P97" s="83"/>
    </row>
    <row r="98" spans="1:16" ht="51" x14ac:dyDescent="0.25">
      <c r="A98" s="39">
        <v>89</v>
      </c>
      <c r="B98" s="11" t="s">
        <v>141</v>
      </c>
      <c r="C98" s="45">
        <v>1</v>
      </c>
      <c r="D98" s="45"/>
      <c r="E98" s="45"/>
      <c r="F98" s="45"/>
      <c r="G98" s="45" t="s">
        <v>20</v>
      </c>
      <c r="H98" s="45"/>
      <c r="I98" s="45"/>
      <c r="J98" s="45"/>
      <c r="K98" s="45"/>
      <c r="L98" s="39"/>
      <c r="M98" s="40">
        <v>25</v>
      </c>
      <c r="N98" s="39"/>
      <c r="O98" s="62">
        <f t="shared" si="0"/>
        <v>25</v>
      </c>
      <c r="P98" s="83"/>
    </row>
    <row r="99" spans="1:16" ht="51" x14ac:dyDescent="0.25">
      <c r="A99" s="39">
        <v>90</v>
      </c>
      <c r="B99" s="11" t="s">
        <v>142</v>
      </c>
      <c r="C99" s="45">
        <v>1</v>
      </c>
      <c r="D99" s="45"/>
      <c r="E99" s="45"/>
      <c r="F99" s="45"/>
      <c r="G99" s="45" t="s">
        <v>20</v>
      </c>
      <c r="H99" s="45"/>
      <c r="I99" s="45"/>
      <c r="J99" s="45"/>
      <c r="K99" s="45"/>
      <c r="L99" s="39"/>
      <c r="M99" s="40">
        <v>25</v>
      </c>
      <c r="N99" s="39"/>
      <c r="O99" s="62">
        <f t="shared" si="0"/>
        <v>25</v>
      </c>
      <c r="P99" s="83"/>
    </row>
    <row r="100" spans="1:16" ht="51" x14ac:dyDescent="0.25">
      <c r="A100" s="39">
        <v>91</v>
      </c>
      <c r="B100" s="11" t="s">
        <v>143</v>
      </c>
      <c r="C100" s="45">
        <v>1</v>
      </c>
      <c r="D100" s="45"/>
      <c r="E100" s="45"/>
      <c r="F100" s="45"/>
      <c r="G100" s="45" t="s">
        <v>20</v>
      </c>
      <c r="H100" s="45"/>
      <c r="I100" s="45"/>
      <c r="J100" s="45"/>
      <c r="K100" s="45"/>
      <c r="L100" s="39"/>
      <c r="M100" s="40">
        <v>25</v>
      </c>
      <c r="N100" s="39"/>
      <c r="O100" s="62">
        <f t="shared" si="0"/>
        <v>25</v>
      </c>
      <c r="P100" s="83"/>
    </row>
    <row r="101" spans="1:16" ht="51" x14ac:dyDescent="0.25">
      <c r="A101" s="39">
        <v>92</v>
      </c>
      <c r="B101" s="11" t="s">
        <v>144</v>
      </c>
      <c r="C101" s="45">
        <v>1</v>
      </c>
      <c r="D101" s="45"/>
      <c r="E101" s="45"/>
      <c r="F101" s="45"/>
      <c r="G101" s="45" t="s">
        <v>20</v>
      </c>
      <c r="H101" s="45"/>
      <c r="I101" s="45"/>
      <c r="J101" s="45"/>
      <c r="K101" s="45"/>
      <c r="L101" s="39"/>
      <c r="M101" s="40">
        <v>25</v>
      </c>
      <c r="N101" s="39"/>
      <c r="O101" s="62">
        <f t="shared" si="0"/>
        <v>25</v>
      </c>
      <c r="P101" s="83"/>
    </row>
    <row r="102" spans="1:16" ht="63.75" x14ac:dyDescent="0.25">
      <c r="A102" s="39">
        <v>93</v>
      </c>
      <c r="B102" s="11" t="s">
        <v>145</v>
      </c>
      <c r="C102" s="45">
        <v>1</v>
      </c>
      <c r="D102" s="45"/>
      <c r="E102" s="45"/>
      <c r="F102" s="45"/>
      <c r="G102" s="45" t="s">
        <v>20</v>
      </c>
      <c r="H102" s="45"/>
      <c r="I102" s="45"/>
      <c r="J102" s="45"/>
      <c r="K102" s="45"/>
      <c r="L102" s="39"/>
      <c r="M102" s="40">
        <v>25</v>
      </c>
      <c r="N102" s="39"/>
      <c r="O102" s="62">
        <f t="shared" si="0"/>
        <v>25</v>
      </c>
      <c r="P102" s="83"/>
    </row>
    <row r="103" spans="1:16" ht="51" x14ac:dyDescent="0.25">
      <c r="A103" s="39">
        <v>94</v>
      </c>
      <c r="B103" s="11" t="s">
        <v>146</v>
      </c>
      <c r="C103" s="45">
        <v>1</v>
      </c>
      <c r="D103" s="45"/>
      <c r="E103" s="45"/>
      <c r="F103" s="45"/>
      <c r="G103" s="45" t="s">
        <v>20</v>
      </c>
      <c r="H103" s="45"/>
      <c r="I103" s="45"/>
      <c r="J103" s="45"/>
      <c r="K103" s="45"/>
      <c r="L103" s="39"/>
      <c r="M103" s="40">
        <v>25</v>
      </c>
      <c r="N103" s="39"/>
      <c r="O103" s="62">
        <f t="shared" si="0"/>
        <v>25</v>
      </c>
      <c r="P103" s="83"/>
    </row>
    <row r="104" spans="1:16" ht="63.75" x14ac:dyDescent="0.25">
      <c r="A104" s="39">
        <v>95</v>
      </c>
      <c r="B104" s="11" t="s">
        <v>147</v>
      </c>
      <c r="C104" s="48">
        <v>1</v>
      </c>
      <c r="D104" s="48"/>
      <c r="E104" s="48"/>
      <c r="F104" s="48"/>
      <c r="G104" s="48" t="s">
        <v>20</v>
      </c>
      <c r="H104" s="48"/>
      <c r="I104" s="48"/>
      <c r="J104" s="48"/>
      <c r="K104" s="48"/>
      <c r="L104" s="39"/>
      <c r="M104" s="40">
        <v>98</v>
      </c>
      <c r="N104" s="39"/>
      <c r="O104" s="62">
        <f t="shared" si="0"/>
        <v>98</v>
      </c>
      <c r="P104" s="83"/>
    </row>
    <row r="105" spans="1:16" ht="63.75" x14ac:dyDescent="0.25">
      <c r="A105" s="39">
        <v>96</v>
      </c>
      <c r="B105" s="11" t="s">
        <v>148</v>
      </c>
      <c r="C105" s="48">
        <v>1</v>
      </c>
      <c r="D105" s="48"/>
      <c r="E105" s="48"/>
      <c r="F105" s="48"/>
      <c r="G105" s="48" t="s">
        <v>20</v>
      </c>
      <c r="H105" s="48"/>
      <c r="I105" s="48"/>
      <c r="J105" s="48"/>
      <c r="K105" s="48"/>
      <c r="L105" s="39"/>
      <c r="M105" s="40">
        <v>98</v>
      </c>
      <c r="N105" s="39"/>
      <c r="O105" s="62">
        <f t="shared" si="0"/>
        <v>98</v>
      </c>
      <c r="P105" s="83"/>
    </row>
    <row r="106" spans="1:16" ht="63" customHeight="1" x14ac:dyDescent="0.25">
      <c r="A106" s="39">
        <v>97</v>
      </c>
      <c r="B106" s="11" t="s">
        <v>149</v>
      </c>
      <c r="C106" s="48">
        <v>1</v>
      </c>
      <c r="D106" s="48"/>
      <c r="E106" s="48"/>
      <c r="F106" s="48"/>
      <c r="G106" s="48" t="s">
        <v>20</v>
      </c>
      <c r="H106" s="48"/>
      <c r="I106" s="48"/>
      <c r="J106" s="48"/>
      <c r="K106" s="48"/>
      <c r="L106" s="39"/>
      <c r="M106" s="40">
        <v>98</v>
      </c>
      <c r="N106" s="39"/>
      <c r="O106" s="62">
        <f t="shared" si="0"/>
        <v>98</v>
      </c>
      <c r="P106" s="83"/>
    </row>
    <row r="107" spans="1:16" ht="51" x14ac:dyDescent="0.25">
      <c r="A107" s="39">
        <v>98</v>
      </c>
      <c r="B107" s="11" t="s">
        <v>150</v>
      </c>
      <c r="C107" s="48">
        <v>1</v>
      </c>
      <c r="D107" s="48"/>
      <c r="E107" s="48"/>
      <c r="F107" s="48"/>
      <c r="G107" s="48" t="s">
        <v>20</v>
      </c>
      <c r="H107" s="48"/>
      <c r="I107" s="48"/>
      <c r="J107" s="48"/>
      <c r="K107" s="48"/>
      <c r="L107" s="39"/>
      <c r="M107" s="40">
        <v>312</v>
      </c>
      <c r="N107" s="39"/>
      <c r="O107" s="62">
        <f t="shared" si="0"/>
        <v>312</v>
      </c>
      <c r="P107" s="83"/>
    </row>
    <row r="108" spans="1:16" ht="51" x14ac:dyDescent="0.25">
      <c r="A108" s="39">
        <v>99</v>
      </c>
      <c r="B108" s="11" t="s">
        <v>151</v>
      </c>
      <c r="C108" s="49">
        <v>1</v>
      </c>
      <c r="D108" s="49"/>
      <c r="E108" s="49"/>
      <c r="F108" s="49"/>
      <c r="G108" s="49" t="s">
        <v>20</v>
      </c>
      <c r="H108" s="49"/>
      <c r="I108" s="49"/>
      <c r="J108" s="49"/>
      <c r="K108" s="49"/>
      <c r="L108" s="39"/>
      <c r="M108" s="40">
        <v>500</v>
      </c>
      <c r="N108" s="39"/>
      <c r="O108" s="62">
        <f t="shared" si="0"/>
        <v>500</v>
      </c>
      <c r="P108" s="83"/>
    </row>
    <row r="109" spans="1:16" ht="51" x14ac:dyDescent="0.25">
      <c r="A109" s="39">
        <v>100</v>
      </c>
      <c r="B109" s="11" t="s">
        <v>152</v>
      </c>
      <c r="C109" s="48">
        <v>1</v>
      </c>
      <c r="D109" s="48"/>
      <c r="E109" s="48"/>
      <c r="F109" s="48"/>
      <c r="G109" s="48" t="s">
        <v>20</v>
      </c>
      <c r="H109" s="48"/>
      <c r="I109" s="48"/>
      <c r="J109" s="48"/>
      <c r="K109" s="48"/>
      <c r="L109" s="39"/>
      <c r="M109" s="40">
        <v>624</v>
      </c>
      <c r="N109" s="39"/>
      <c r="O109" s="62">
        <f t="shared" si="0"/>
        <v>624</v>
      </c>
      <c r="P109" s="83"/>
    </row>
    <row r="110" spans="1:16" ht="63.75" x14ac:dyDescent="0.25">
      <c r="A110" s="39">
        <v>101</v>
      </c>
      <c r="B110" s="55" t="s">
        <v>153</v>
      </c>
      <c r="C110" s="50">
        <v>1</v>
      </c>
      <c r="D110" s="50"/>
      <c r="E110" s="50"/>
      <c r="F110" s="50"/>
      <c r="G110" s="50" t="s">
        <v>20</v>
      </c>
      <c r="H110" s="50"/>
      <c r="I110" s="50"/>
      <c r="J110" s="50"/>
      <c r="K110" s="50"/>
      <c r="L110" s="39"/>
      <c r="M110" s="40">
        <v>800</v>
      </c>
      <c r="N110" s="39"/>
      <c r="O110" s="62">
        <f t="shared" si="0"/>
        <v>800</v>
      </c>
      <c r="P110" s="83"/>
    </row>
    <row r="111" spans="1:16" ht="65.25" customHeight="1" x14ac:dyDescent="0.25">
      <c r="A111" s="39">
        <v>102</v>
      </c>
      <c r="B111" s="55" t="s">
        <v>154</v>
      </c>
      <c r="C111" s="54">
        <v>1</v>
      </c>
      <c r="D111" s="54"/>
      <c r="E111" s="54"/>
      <c r="F111" s="54"/>
      <c r="G111" s="54" t="s">
        <v>20</v>
      </c>
      <c r="H111" s="54"/>
      <c r="I111" s="54"/>
      <c r="J111" s="54"/>
      <c r="K111" s="54"/>
      <c r="L111" s="39"/>
      <c r="M111" s="40">
        <v>800</v>
      </c>
      <c r="N111" s="39"/>
      <c r="O111" s="62">
        <f t="shared" si="0"/>
        <v>800</v>
      </c>
      <c r="P111" s="83"/>
    </row>
    <row r="112" spans="1:16" ht="63.75" x14ac:dyDescent="0.25">
      <c r="A112" s="39">
        <v>103</v>
      </c>
      <c r="B112" s="55" t="s">
        <v>155</v>
      </c>
      <c r="C112" s="54">
        <v>1</v>
      </c>
      <c r="D112" s="54"/>
      <c r="E112" s="54"/>
      <c r="F112" s="54"/>
      <c r="G112" s="54" t="s">
        <v>20</v>
      </c>
      <c r="H112" s="54"/>
      <c r="I112" s="54"/>
      <c r="J112" s="54"/>
      <c r="K112" s="54"/>
      <c r="L112" s="39"/>
      <c r="M112" s="40">
        <v>800</v>
      </c>
      <c r="N112" s="39"/>
      <c r="O112" s="62">
        <f t="shared" si="0"/>
        <v>800</v>
      </c>
      <c r="P112" s="84"/>
    </row>
    <row r="113" spans="1:16" x14ac:dyDescent="0.25">
      <c r="A113" s="7"/>
      <c r="B113" s="13" t="s">
        <v>31</v>
      </c>
      <c r="C113" s="7"/>
      <c r="D113" s="7"/>
      <c r="E113" s="7"/>
      <c r="F113" s="7"/>
      <c r="G113" s="7"/>
      <c r="H113" s="7"/>
      <c r="I113" s="7"/>
      <c r="J113" s="7"/>
      <c r="K113" s="7"/>
      <c r="L113" s="8"/>
      <c r="M113" s="27"/>
      <c r="N113" s="8"/>
      <c r="O113" s="62"/>
      <c r="P113" s="65"/>
    </row>
    <row r="114" spans="1:16" ht="51" x14ac:dyDescent="0.25">
      <c r="A114" s="39">
        <v>104</v>
      </c>
      <c r="B114" s="6" t="s">
        <v>86</v>
      </c>
      <c r="C114" s="50">
        <v>1</v>
      </c>
      <c r="D114" s="50"/>
      <c r="E114" s="50"/>
      <c r="F114" s="50"/>
      <c r="G114" s="50" t="s">
        <v>20</v>
      </c>
      <c r="H114" s="50"/>
      <c r="I114" s="50"/>
      <c r="J114" s="50"/>
      <c r="K114" s="50"/>
      <c r="L114" s="39"/>
      <c r="M114" s="40">
        <v>850</v>
      </c>
      <c r="N114" s="39"/>
      <c r="O114" s="62">
        <v>850</v>
      </c>
      <c r="P114" s="79" t="s">
        <v>25</v>
      </c>
    </row>
    <row r="115" spans="1:16" ht="38.25" customHeight="1" x14ac:dyDescent="0.25">
      <c r="A115" s="8">
        <v>105</v>
      </c>
      <c r="B115" s="6" t="s">
        <v>92</v>
      </c>
      <c r="C115" s="7">
        <v>1</v>
      </c>
      <c r="D115" s="7" t="s">
        <v>20</v>
      </c>
      <c r="E115" s="7"/>
      <c r="F115" s="7"/>
      <c r="G115" s="7"/>
      <c r="H115" s="7"/>
      <c r="I115" s="7"/>
      <c r="J115" s="7"/>
      <c r="K115" s="7"/>
      <c r="L115" s="8">
        <v>175057.73</v>
      </c>
      <c r="M115" s="26">
        <v>19450.859</v>
      </c>
      <c r="N115" s="8"/>
      <c r="O115" s="62">
        <f>L115+M115</f>
        <v>194508.58900000001</v>
      </c>
      <c r="P115" s="83"/>
    </row>
    <row r="116" spans="1:16" ht="38.25" x14ac:dyDescent="0.25">
      <c r="A116" s="8">
        <v>106</v>
      </c>
      <c r="B116" s="6" t="s">
        <v>55</v>
      </c>
      <c r="C116" s="7">
        <v>1</v>
      </c>
      <c r="D116" s="7" t="s">
        <v>20</v>
      </c>
      <c r="E116" s="7"/>
      <c r="F116" s="7"/>
      <c r="G116" s="7"/>
      <c r="H116" s="7"/>
      <c r="I116" s="7"/>
      <c r="J116" s="7"/>
      <c r="K116" s="7"/>
      <c r="L116" s="8"/>
      <c r="M116" s="26">
        <v>3562.721</v>
      </c>
      <c r="N116" s="8"/>
      <c r="O116" s="62">
        <f>L116+M116</f>
        <v>3562.721</v>
      </c>
      <c r="P116" s="83"/>
    </row>
    <row r="117" spans="1:16" ht="38.25" x14ac:dyDescent="0.25">
      <c r="A117" s="8">
        <v>107</v>
      </c>
      <c r="B117" s="6" t="s">
        <v>33</v>
      </c>
      <c r="C117" s="7">
        <v>1</v>
      </c>
      <c r="D117" s="7"/>
      <c r="E117" s="7"/>
      <c r="F117" s="7" t="s">
        <v>20</v>
      </c>
      <c r="G117" s="7"/>
      <c r="H117" s="7"/>
      <c r="I117" s="7"/>
      <c r="J117" s="7"/>
      <c r="K117" s="7"/>
      <c r="L117" s="8">
        <v>11937.651</v>
      </c>
      <c r="M117" s="26">
        <v>1326.4059999999999</v>
      </c>
      <c r="N117" s="8"/>
      <c r="O117" s="62">
        <f>L117+M117</f>
        <v>13264.057000000001</v>
      </c>
      <c r="P117" s="83"/>
    </row>
    <row r="118" spans="1:16" ht="27.75" customHeight="1" x14ac:dyDescent="0.25">
      <c r="A118" s="8">
        <v>108</v>
      </c>
      <c r="B118" s="15" t="s">
        <v>32</v>
      </c>
      <c r="C118" s="7">
        <v>1</v>
      </c>
      <c r="D118" s="7"/>
      <c r="E118" s="7" t="s">
        <v>20</v>
      </c>
      <c r="F118" s="7"/>
      <c r="G118" s="7"/>
      <c r="H118" s="7"/>
      <c r="I118" s="7"/>
      <c r="J118" s="7"/>
      <c r="K118" s="7"/>
      <c r="L118" s="40">
        <v>288000</v>
      </c>
      <c r="M118" s="27">
        <v>32000</v>
      </c>
      <c r="N118" s="8"/>
      <c r="O118" s="62">
        <f>L118+M118</f>
        <v>320000</v>
      </c>
      <c r="P118" s="83"/>
    </row>
    <row r="119" spans="1:16" ht="25.5" x14ac:dyDescent="0.25">
      <c r="A119" s="8">
        <v>109</v>
      </c>
      <c r="B119" s="15" t="s">
        <v>34</v>
      </c>
      <c r="C119" s="7">
        <v>1</v>
      </c>
      <c r="D119" s="7"/>
      <c r="E119" s="7"/>
      <c r="F119" s="7" t="s">
        <v>20</v>
      </c>
      <c r="G119" s="7"/>
      <c r="H119" s="7"/>
      <c r="I119" s="7"/>
      <c r="J119" s="7"/>
      <c r="K119" s="7"/>
      <c r="L119" s="8">
        <v>10112.393</v>
      </c>
      <c r="M119" s="27">
        <v>1123.5989999999999</v>
      </c>
      <c r="N119" s="8"/>
      <c r="O119" s="62">
        <f>M119+L119</f>
        <v>11235.992</v>
      </c>
      <c r="P119" s="84"/>
    </row>
    <row r="120" spans="1:16" x14ac:dyDescent="0.25">
      <c r="A120" s="22"/>
      <c r="B120" s="13" t="s">
        <v>54</v>
      </c>
      <c r="C120" s="7"/>
      <c r="D120" s="16"/>
      <c r="E120" s="16"/>
      <c r="F120" s="7"/>
      <c r="G120" s="16"/>
      <c r="H120" s="16"/>
      <c r="I120" s="16"/>
      <c r="J120" s="16"/>
      <c r="K120" s="16"/>
      <c r="L120" s="21"/>
      <c r="M120" s="28"/>
      <c r="N120" s="21"/>
      <c r="O120" s="62"/>
      <c r="P120" s="64"/>
    </row>
    <row r="121" spans="1:16" ht="51" x14ac:dyDescent="0.25">
      <c r="A121" s="39">
        <v>110</v>
      </c>
      <c r="B121" s="6" t="s">
        <v>159</v>
      </c>
      <c r="C121" s="74">
        <v>1</v>
      </c>
      <c r="D121" s="16"/>
      <c r="E121" s="16"/>
      <c r="F121" s="74"/>
      <c r="G121" s="34" t="s">
        <v>20</v>
      </c>
      <c r="H121" s="16"/>
      <c r="I121" s="16"/>
      <c r="J121" s="16"/>
      <c r="K121" s="16"/>
      <c r="L121" s="21"/>
      <c r="M121" s="40">
        <v>450</v>
      </c>
      <c r="N121" s="21"/>
      <c r="O121" s="62">
        <v>450</v>
      </c>
      <c r="P121" s="85" t="s">
        <v>25</v>
      </c>
    </row>
    <row r="122" spans="1:16" ht="50.25" customHeight="1" x14ac:dyDescent="0.25">
      <c r="A122" s="22">
        <v>111</v>
      </c>
      <c r="B122" s="6" t="s">
        <v>125</v>
      </c>
      <c r="C122" s="7">
        <v>1</v>
      </c>
      <c r="D122" s="16"/>
      <c r="E122" s="34"/>
      <c r="F122" s="7"/>
      <c r="G122" s="34" t="s">
        <v>20</v>
      </c>
      <c r="H122" s="16"/>
      <c r="I122" s="16"/>
      <c r="J122" s="16"/>
      <c r="K122" s="16"/>
      <c r="L122" s="21"/>
      <c r="M122" s="28">
        <v>27.324999999999999</v>
      </c>
      <c r="N122" s="21"/>
      <c r="O122" s="62">
        <v>27.324999999999999</v>
      </c>
      <c r="P122" s="84"/>
    </row>
    <row r="123" spans="1:16" x14ac:dyDescent="0.25">
      <c r="A123" s="7"/>
      <c r="B123" s="13" t="s">
        <v>35</v>
      </c>
      <c r="C123" s="7"/>
      <c r="D123" s="7"/>
      <c r="E123" s="7"/>
      <c r="F123" s="7"/>
      <c r="G123" s="7"/>
      <c r="H123" s="7"/>
      <c r="I123" s="7"/>
      <c r="J123" s="7"/>
      <c r="K123" s="7"/>
      <c r="L123" s="8"/>
      <c r="M123" s="27"/>
      <c r="N123" s="8"/>
      <c r="O123" s="62"/>
      <c r="P123" s="2"/>
    </row>
    <row r="124" spans="1:16" ht="54.75" customHeight="1" x14ac:dyDescent="0.25">
      <c r="A124" s="8">
        <v>112</v>
      </c>
      <c r="B124" s="11" t="s">
        <v>156</v>
      </c>
      <c r="C124" s="5">
        <v>1</v>
      </c>
      <c r="D124" s="7"/>
      <c r="E124" s="7" t="s">
        <v>20</v>
      </c>
      <c r="F124" s="7"/>
      <c r="G124" s="7"/>
      <c r="H124" s="7"/>
      <c r="I124" s="7"/>
      <c r="J124" s="7"/>
      <c r="K124" s="7"/>
      <c r="L124" s="8">
        <v>18171.858</v>
      </c>
      <c r="M124" s="27">
        <v>2019.095</v>
      </c>
      <c r="N124" s="8"/>
      <c r="O124" s="62">
        <f>L124+M124</f>
        <v>20190.953000000001</v>
      </c>
      <c r="P124" s="79" t="s">
        <v>25</v>
      </c>
    </row>
    <row r="125" spans="1:16" ht="25.5" x14ac:dyDescent="0.25">
      <c r="A125" s="8">
        <v>113</v>
      </c>
      <c r="B125" s="11" t="s">
        <v>36</v>
      </c>
      <c r="C125" s="5">
        <v>1</v>
      </c>
      <c r="D125" s="7"/>
      <c r="E125" s="7"/>
      <c r="F125" s="7" t="s">
        <v>21</v>
      </c>
      <c r="G125" s="7"/>
      <c r="H125" s="7"/>
      <c r="I125" s="7"/>
      <c r="J125" s="7"/>
      <c r="K125" s="7"/>
      <c r="L125" s="8"/>
      <c r="M125" s="27">
        <v>2088.694</v>
      </c>
      <c r="N125" s="8"/>
      <c r="O125" s="62">
        <v>2088.694</v>
      </c>
      <c r="P125" s="80"/>
    </row>
    <row r="126" spans="1:16" ht="24.75" customHeight="1" x14ac:dyDescent="0.25">
      <c r="A126" s="8">
        <v>114</v>
      </c>
      <c r="B126" s="11" t="s">
        <v>37</v>
      </c>
      <c r="C126" s="7">
        <v>1</v>
      </c>
      <c r="D126" s="10"/>
      <c r="E126" s="10"/>
      <c r="F126" s="35" t="s">
        <v>20</v>
      </c>
      <c r="G126" s="10"/>
      <c r="H126" s="10"/>
      <c r="I126" s="10"/>
      <c r="J126" s="10"/>
      <c r="K126" s="4"/>
      <c r="L126" s="8"/>
      <c r="M126" s="27">
        <v>1500</v>
      </c>
      <c r="N126" s="8"/>
      <c r="O126" s="62">
        <f>M126</f>
        <v>1500</v>
      </c>
      <c r="P126" s="80"/>
    </row>
    <row r="127" spans="1:16" ht="63.75" x14ac:dyDescent="0.25">
      <c r="A127" s="8">
        <v>115</v>
      </c>
      <c r="B127" s="36" t="s">
        <v>67</v>
      </c>
      <c r="C127" s="7">
        <v>1</v>
      </c>
      <c r="D127" s="7"/>
      <c r="E127" s="7"/>
      <c r="F127" s="7" t="s">
        <v>20</v>
      </c>
      <c r="G127" s="7"/>
      <c r="H127" s="7"/>
      <c r="I127" s="7"/>
      <c r="J127" s="7"/>
      <c r="K127" s="4"/>
      <c r="L127" s="8"/>
      <c r="M127" s="27">
        <v>2944.1379999999999</v>
      </c>
      <c r="N127" s="8"/>
      <c r="O127" s="62">
        <f>M127</f>
        <v>2944.1379999999999</v>
      </c>
      <c r="P127" s="80"/>
    </row>
    <row r="128" spans="1:16" ht="27" x14ac:dyDescent="0.25">
      <c r="A128" s="8">
        <v>116</v>
      </c>
      <c r="B128" s="37" t="s">
        <v>68</v>
      </c>
      <c r="C128" s="7">
        <v>1</v>
      </c>
      <c r="D128" s="7" t="s">
        <v>20</v>
      </c>
      <c r="E128" s="7"/>
      <c r="F128" s="7"/>
      <c r="G128" s="7"/>
      <c r="H128" s="7"/>
      <c r="I128" s="7"/>
      <c r="J128" s="7"/>
      <c r="K128" s="4"/>
      <c r="L128" s="8"/>
      <c r="M128" s="27">
        <v>497.65100000000001</v>
      </c>
      <c r="N128" s="8"/>
      <c r="O128" s="62">
        <f>M128</f>
        <v>497.65100000000001</v>
      </c>
      <c r="P128" s="80"/>
    </row>
    <row r="129" spans="1:16" ht="25.5" x14ac:dyDescent="0.25">
      <c r="A129" s="8">
        <v>117</v>
      </c>
      <c r="B129" s="11" t="s">
        <v>69</v>
      </c>
      <c r="C129" s="7">
        <v>1</v>
      </c>
      <c r="D129" s="7"/>
      <c r="E129" s="7" t="s">
        <v>20</v>
      </c>
      <c r="F129" s="4"/>
      <c r="G129" s="7"/>
      <c r="H129" s="7"/>
      <c r="I129" s="7"/>
      <c r="J129" s="7"/>
      <c r="K129" s="4"/>
      <c r="L129" s="8">
        <v>50974.065000000002</v>
      </c>
      <c r="M129" s="27">
        <v>5663.7849999999999</v>
      </c>
      <c r="N129" s="8"/>
      <c r="O129" s="62">
        <f>L129+M129</f>
        <v>56637.850000000006</v>
      </c>
      <c r="P129" s="80"/>
    </row>
    <row r="130" spans="1:16" ht="25.5" x14ac:dyDescent="0.25">
      <c r="A130" s="39">
        <v>118</v>
      </c>
      <c r="B130" s="11" t="s">
        <v>96</v>
      </c>
      <c r="C130" s="49">
        <v>1</v>
      </c>
      <c r="D130" s="49"/>
      <c r="E130" s="49"/>
      <c r="F130" s="16"/>
      <c r="G130" s="49" t="s">
        <v>20</v>
      </c>
      <c r="H130" s="49"/>
      <c r="I130" s="49"/>
      <c r="J130" s="49"/>
      <c r="K130" s="16"/>
      <c r="L130" s="39"/>
      <c r="M130" s="40">
        <v>30</v>
      </c>
      <c r="N130" s="39"/>
      <c r="O130" s="62">
        <v>30</v>
      </c>
      <c r="P130" s="81"/>
    </row>
    <row r="131" spans="1:16" ht="25.5" x14ac:dyDescent="0.25">
      <c r="A131" s="39">
        <v>119</v>
      </c>
      <c r="B131" s="11" t="s">
        <v>97</v>
      </c>
      <c r="C131" s="71">
        <v>1</v>
      </c>
      <c r="D131" s="71"/>
      <c r="E131" s="71"/>
      <c r="F131" s="16"/>
      <c r="G131" s="71" t="s">
        <v>20</v>
      </c>
      <c r="H131" s="71"/>
      <c r="I131" s="71"/>
      <c r="J131" s="71"/>
      <c r="K131" s="16"/>
      <c r="L131" s="39"/>
      <c r="M131" s="40">
        <v>30</v>
      </c>
      <c r="N131" s="39"/>
      <c r="O131" s="62">
        <f>M131</f>
        <v>30</v>
      </c>
      <c r="P131" s="81"/>
    </row>
    <row r="132" spans="1:16" ht="25.5" x14ac:dyDescent="0.25">
      <c r="A132" s="39">
        <v>120</v>
      </c>
      <c r="B132" s="11" t="s">
        <v>98</v>
      </c>
      <c r="C132" s="71">
        <v>1</v>
      </c>
      <c r="D132" s="71"/>
      <c r="E132" s="71"/>
      <c r="F132" s="16"/>
      <c r="G132" s="71" t="s">
        <v>20</v>
      </c>
      <c r="H132" s="71"/>
      <c r="I132" s="71"/>
      <c r="J132" s="71"/>
      <c r="K132" s="16"/>
      <c r="L132" s="39"/>
      <c r="M132" s="40">
        <v>30</v>
      </c>
      <c r="N132" s="39"/>
      <c r="O132" s="62">
        <f>M132</f>
        <v>30</v>
      </c>
      <c r="P132" s="81"/>
    </row>
    <row r="133" spans="1:16" ht="25.5" x14ac:dyDescent="0.25">
      <c r="A133" s="39">
        <v>121</v>
      </c>
      <c r="B133" s="6" t="s">
        <v>72</v>
      </c>
      <c r="C133" s="38">
        <v>1</v>
      </c>
      <c r="D133" s="38"/>
      <c r="E133" s="38"/>
      <c r="F133" s="38" t="s">
        <v>20</v>
      </c>
      <c r="G133" s="38"/>
      <c r="H133" s="38"/>
      <c r="I133" s="38"/>
      <c r="J133" s="38"/>
      <c r="K133" s="38"/>
      <c r="L133" s="39"/>
      <c r="M133" s="26">
        <v>300</v>
      </c>
      <c r="N133" s="39"/>
      <c r="O133" s="62">
        <v>300</v>
      </c>
      <c r="P133" s="81"/>
    </row>
    <row r="134" spans="1:16" ht="38.25" x14ac:dyDescent="0.25">
      <c r="A134" s="39">
        <v>122</v>
      </c>
      <c r="B134" s="6" t="s">
        <v>160</v>
      </c>
      <c r="C134" s="77">
        <v>1</v>
      </c>
      <c r="D134" s="77"/>
      <c r="E134" s="77"/>
      <c r="F134" s="77"/>
      <c r="G134" s="77" t="s">
        <v>20</v>
      </c>
      <c r="H134" s="77"/>
      <c r="I134" s="77"/>
      <c r="J134" s="77"/>
      <c r="K134" s="77"/>
      <c r="L134" s="39"/>
      <c r="M134" s="26">
        <v>300</v>
      </c>
      <c r="N134" s="39"/>
      <c r="O134" s="62">
        <v>300</v>
      </c>
      <c r="P134" s="81"/>
    </row>
    <row r="135" spans="1:16" ht="51" x14ac:dyDescent="0.25">
      <c r="A135" s="39">
        <v>123</v>
      </c>
      <c r="B135" s="6" t="s">
        <v>87</v>
      </c>
      <c r="C135" s="51">
        <v>1</v>
      </c>
      <c r="D135" s="51"/>
      <c r="E135" s="51"/>
      <c r="F135" s="51"/>
      <c r="G135" s="51" t="s">
        <v>20</v>
      </c>
      <c r="H135" s="51"/>
      <c r="I135" s="51"/>
      <c r="J135" s="51"/>
      <c r="K135" s="51"/>
      <c r="L135" s="39"/>
      <c r="M135" s="26">
        <v>69.128</v>
      </c>
      <c r="N135" s="39"/>
      <c r="O135" s="62">
        <v>69.128</v>
      </c>
      <c r="P135" s="81"/>
    </row>
    <row r="136" spans="1:16" ht="51" x14ac:dyDescent="0.25">
      <c r="A136" s="39">
        <v>124</v>
      </c>
      <c r="B136" s="6" t="s">
        <v>88</v>
      </c>
      <c r="C136" s="51">
        <v>1</v>
      </c>
      <c r="D136" s="51"/>
      <c r="E136" s="51"/>
      <c r="F136" s="51"/>
      <c r="G136" s="51" t="s">
        <v>20</v>
      </c>
      <c r="H136" s="51"/>
      <c r="I136" s="51"/>
      <c r="J136" s="51"/>
      <c r="K136" s="51"/>
      <c r="L136" s="39"/>
      <c r="M136" s="26">
        <v>69.128</v>
      </c>
      <c r="N136" s="39"/>
      <c r="O136" s="62">
        <v>69.128</v>
      </c>
      <c r="P136" s="82"/>
    </row>
    <row r="137" spans="1:16" ht="25.5" x14ac:dyDescent="0.25">
      <c r="A137" s="39"/>
      <c r="B137" s="13" t="s">
        <v>158</v>
      </c>
      <c r="C137" s="76"/>
      <c r="D137" s="76"/>
      <c r="E137" s="76"/>
      <c r="F137" s="76"/>
      <c r="G137" s="76"/>
      <c r="H137" s="76"/>
      <c r="I137" s="76"/>
      <c r="J137" s="76"/>
      <c r="K137" s="76"/>
      <c r="L137" s="39"/>
      <c r="M137" s="26"/>
      <c r="N137" s="39"/>
      <c r="O137" s="62"/>
      <c r="P137" s="75"/>
    </row>
    <row r="138" spans="1:16" ht="75" x14ac:dyDescent="0.25">
      <c r="A138" s="39">
        <v>125</v>
      </c>
      <c r="B138" s="6" t="s">
        <v>157</v>
      </c>
      <c r="C138" s="76">
        <v>1</v>
      </c>
      <c r="D138" s="76" t="s">
        <v>20</v>
      </c>
      <c r="E138" s="76"/>
      <c r="F138" s="76"/>
      <c r="G138" s="76"/>
      <c r="H138" s="76"/>
      <c r="I138" s="76"/>
      <c r="J138" s="76"/>
      <c r="K138" s="76"/>
      <c r="L138" s="39"/>
      <c r="M138" s="26"/>
      <c r="N138" s="40">
        <v>55</v>
      </c>
      <c r="O138" s="62"/>
      <c r="P138" s="78" t="s">
        <v>25</v>
      </c>
    </row>
    <row r="139" spans="1:16" x14ac:dyDescent="0.25">
      <c r="A139" s="39"/>
      <c r="B139" s="13" t="s">
        <v>95</v>
      </c>
      <c r="C139" s="69"/>
      <c r="D139" s="69"/>
      <c r="E139" s="69"/>
      <c r="F139" s="69"/>
      <c r="G139" s="69"/>
      <c r="H139" s="69"/>
      <c r="I139" s="69"/>
      <c r="J139" s="69"/>
      <c r="K139" s="69"/>
      <c r="L139" s="39"/>
      <c r="M139" s="26"/>
      <c r="N139" s="39"/>
      <c r="O139" s="62"/>
      <c r="P139" s="70"/>
    </row>
    <row r="140" spans="1:16" x14ac:dyDescent="0.25">
      <c r="A140" s="39">
        <v>126</v>
      </c>
      <c r="B140" s="6" t="s">
        <v>94</v>
      </c>
      <c r="C140" s="69"/>
      <c r="D140" s="69"/>
      <c r="E140" s="69"/>
      <c r="F140" s="69"/>
      <c r="G140" s="69"/>
      <c r="H140" s="69"/>
      <c r="I140" s="69"/>
      <c r="J140" s="69"/>
      <c r="K140" s="69"/>
      <c r="L140" s="39"/>
      <c r="M140" s="26"/>
      <c r="N140" s="40">
        <v>1</v>
      </c>
      <c r="O140" s="62">
        <v>1</v>
      </c>
      <c r="P140" s="70"/>
    </row>
    <row r="141" spans="1:16" x14ac:dyDescent="0.25">
      <c r="A141" s="39"/>
      <c r="B141" s="13" t="s">
        <v>38</v>
      </c>
      <c r="C141" s="7"/>
      <c r="D141" s="7"/>
      <c r="E141" s="7"/>
      <c r="F141" s="7"/>
      <c r="G141" s="7"/>
      <c r="H141" s="7"/>
      <c r="I141" s="7"/>
      <c r="J141" s="7"/>
      <c r="K141" s="7"/>
      <c r="L141" s="40">
        <f>SUM(L5:L133)</f>
        <v>661300.17000000016</v>
      </c>
      <c r="M141" s="27">
        <f>SUM(M5:M136)</f>
        <v>186279.68509000001</v>
      </c>
      <c r="N141" s="40">
        <f>SUM(N138:N140)</f>
        <v>56</v>
      </c>
      <c r="O141" s="62">
        <f>L141+M141+N141</f>
        <v>847635.8550900002</v>
      </c>
      <c r="P141" s="2"/>
    </row>
    <row r="142" spans="1:16" x14ac:dyDescent="0.25">
      <c r="O142" s="67"/>
      <c r="P142" s="68"/>
    </row>
    <row r="143" spans="1:16" x14ac:dyDescent="0.25">
      <c r="P143" s="20"/>
    </row>
    <row r="144" spans="1:16" x14ac:dyDescent="0.25">
      <c r="P144" s="20"/>
    </row>
    <row r="145" spans="1:16" x14ac:dyDescent="0.25">
      <c r="P145" s="20"/>
    </row>
    <row r="146" spans="1:16" x14ac:dyDescent="0.25">
      <c r="P146" s="20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0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0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0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0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0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0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0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0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0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0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0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0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0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0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0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0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0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0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0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0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0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0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0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0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0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0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0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0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0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0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0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0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0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0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0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0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0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0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0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0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0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0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0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0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0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0"/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0"/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0"/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0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0"/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0"/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0"/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0"/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0"/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0"/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0"/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0"/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0"/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0"/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0"/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0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0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0"/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0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0"/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0"/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0"/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0"/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0"/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0"/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0"/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0"/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0"/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0"/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0"/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0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0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0"/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0"/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0"/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0"/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0"/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0"/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0"/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0"/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0"/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0"/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0"/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0"/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0"/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0"/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0"/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0"/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0"/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0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0"/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0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0"/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0"/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0"/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0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0"/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0"/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0"/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0"/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0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0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0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0"/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0"/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0"/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0"/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0"/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0"/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0"/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0"/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0"/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0"/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0"/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0"/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0"/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0"/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0"/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0"/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0"/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0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0"/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0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0"/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0"/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0"/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0"/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0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0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0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0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0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0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0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0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0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0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0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0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0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0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0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0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0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0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0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0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0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0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0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0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0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0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0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0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0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0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0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0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0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0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0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0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0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0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0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0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0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0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0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0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0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0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0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0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0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0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0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0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0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0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0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0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0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0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0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0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0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0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0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0"/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0"/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0"/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0"/>
    </row>
    <row r="346" spans="1:1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0"/>
    </row>
    <row r="347" spans="1:1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0"/>
    </row>
    <row r="348" spans="1:1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0"/>
    </row>
    <row r="349" spans="1:1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0"/>
    </row>
    <row r="350" spans="1:1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0"/>
    </row>
    <row r="351" spans="1:1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0"/>
    </row>
    <row r="352" spans="1:1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0"/>
    </row>
    <row r="353" spans="1:1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0"/>
    </row>
    <row r="354" spans="1:1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0"/>
    </row>
    <row r="355" spans="1:1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0"/>
    </row>
    <row r="356" spans="1:1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0"/>
    </row>
    <row r="357" spans="1:1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0"/>
    </row>
    <row r="358" spans="1:1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0"/>
    </row>
    <row r="359" spans="1:1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0"/>
    </row>
    <row r="360" spans="1:1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0"/>
    </row>
    <row r="361" spans="1:1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0"/>
    </row>
    <row r="362" spans="1:1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0"/>
    </row>
    <row r="363" spans="1:1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0"/>
    </row>
    <row r="364" spans="1:1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0"/>
    </row>
    <row r="365" spans="1:1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0"/>
    </row>
    <row r="366" spans="1:1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0"/>
    </row>
    <row r="367" spans="1:1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0"/>
    </row>
    <row r="368" spans="1:1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0"/>
    </row>
    <row r="369" spans="1:1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0"/>
    </row>
    <row r="370" spans="1:1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0"/>
    </row>
    <row r="371" spans="1:1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0"/>
    </row>
    <row r="372" spans="1:1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0"/>
    </row>
    <row r="373" spans="1:1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0"/>
    </row>
    <row r="374" spans="1:1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0"/>
    </row>
    <row r="375" spans="1:1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0"/>
    </row>
    <row r="376" spans="1:1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0"/>
    </row>
    <row r="377" spans="1:1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0"/>
    </row>
    <row r="378" spans="1:1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0"/>
    </row>
    <row r="379" spans="1:1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0"/>
    </row>
    <row r="380" spans="1:1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0"/>
    </row>
    <row r="381" spans="1:1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0"/>
    </row>
    <row r="382" spans="1:1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0"/>
    </row>
    <row r="383" spans="1:1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0"/>
    </row>
    <row r="384" spans="1:1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0"/>
    </row>
    <row r="385" spans="1:1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0"/>
    </row>
    <row r="386" spans="1:1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0"/>
    </row>
    <row r="387" spans="1:1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0"/>
    </row>
    <row r="388" spans="1:1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0"/>
    </row>
    <row r="389" spans="1:1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0"/>
    </row>
    <row r="390" spans="1:1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0"/>
    </row>
    <row r="391" spans="1:1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0"/>
    </row>
    <row r="392" spans="1:1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0"/>
    </row>
    <row r="393" spans="1:1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0"/>
    </row>
    <row r="394" spans="1:1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0"/>
    </row>
    <row r="395" spans="1:1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0"/>
    </row>
    <row r="396" spans="1:1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0"/>
    </row>
    <row r="397" spans="1:1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0"/>
    </row>
    <row r="398" spans="1:1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0"/>
    </row>
    <row r="399" spans="1:1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0"/>
    </row>
    <row r="400" spans="1:1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0"/>
    </row>
    <row r="401" spans="1:1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0"/>
    </row>
    <row r="402" spans="1:1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0"/>
    </row>
    <row r="403" spans="1:1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0"/>
    </row>
    <row r="404" spans="1:1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0"/>
    </row>
    <row r="405" spans="1:1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0"/>
    </row>
    <row r="406" spans="1:1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0"/>
    </row>
    <row r="407" spans="1:1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0"/>
    </row>
    <row r="408" spans="1:1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0"/>
    </row>
    <row r="409" spans="1:1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0"/>
    </row>
    <row r="410" spans="1:1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0"/>
    </row>
    <row r="411" spans="1:1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0"/>
    </row>
    <row r="412" spans="1:1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0"/>
    </row>
    <row r="413" spans="1:1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0"/>
    </row>
    <row r="414" spans="1:1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0"/>
    </row>
    <row r="415" spans="1:1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0"/>
    </row>
    <row r="416" spans="1:1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0"/>
    </row>
    <row r="417" spans="1:1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0"/>
    </row>
    <row r="418" spans="1:1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0"/>
    </row>
    <row r="419" spans="1:1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0"/>
    </row>
    <row r="420" spans="1:1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0"/>
    </row>
    <row r="421" spans="1:1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0"/>
    </row>
    <row r="422" spans="1:1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0"/>
    </row>
    <row r="423" spans="1:1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0"/>
    </row>
    <row r="424" spans="1:1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0"/>
    </row>
    <row r="425" spans="1:1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0"/>
    </row>
    <row r="426" spans="1:1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0"/>
    </row>
    <row r="427" spans="1:1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0"/>
    </row>
    <row r="428" spans="1:1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0"/>
    </row>
    <row r="429" spans="1:1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0"/>
    </row>
    <row r="430" spans="1:1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0"/>
    </row>
    <row r="431" spans="1:1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0"/>
    </row>
    <row r="432" spans="1:1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0"/>
    </row>
    <row r="433" spans="1:1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0"/>
    </row>
    <row r="434" spans="1:1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0"/>
    </row>
    <row r="435" spans="1:1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0"/>
    </row>
    <row r="436" spans="1:1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0"/>
    </row>
    <row r="437" spans="1:1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0"/>
    </row>
    <row r="438" spans="1:1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0"/>
    </row>
    <row r="439" spans="1:1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0"/>
    </row>
    <row r="440" spans="1:1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0"/>
    </row>
    <row r="441" spans="1:1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0"/>
    </row>
    <row r="442" spans="1:1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0"/>
    </row>
    <row r="443" spans="1:1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0"/>
    </row>
    <row r="444" spans="1:1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0"/>
    </row>
    <row r="445" spans="1:1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0"/>
    </row>
    <row r="446" spans="1:1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0"/>
    </row>
    <row r="447" spans="1:1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0"/>
    </row>
    <row r="448" spans="1:1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0"/>
    </row>
    <row r="449" spans="1:1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0"/>
    </row>
    <row r="450" spans="1:1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0"/>
    </row>
    <row r="451" spans="1:1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0"/>
    </row>
    <row r="452" spans="1:1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0"/>
    </row>
    <row r="453" spans="1:1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0"/>
    </row>
    <row r="454" spans="1:1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0"/>
    </row>
    <row r="455" spans="1:1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0"/>
    </row>
    <row r="456" spans="1:1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0"/>
    </row>
    <row r="457" spans="1:1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0"/>
    </row>
    <row r="458" spans="1:1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0"/>
    </row>
    <row r="459" spans="1:1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0"/>
    </row>
    <row r="460" spans="1:1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0"/>
    </row>
    <row r="461" spans="1:1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0"/>
    </row>
    <row r="462" spans="1:1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0"/>
    </row>
    <row r="463" spans="1:1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0"/>
    </row>
    <row r="464" spans="1:1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0"/>
    </row>
    <row r="465" spans="1:1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0"/>
    </row>
    <row r="466" spans="1:1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0"/>
    </row>
    <row r="467" spans="1:1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0"/>
    </row>
    <row r="468" spans="1:1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0"/>
    </row>
    <row r="469" spans="1:1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0"/>
    </row>
    <row r="470" spans="1:1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0"/>
    </row>
    <row r="471" spans="1:1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0"/>
    </row>
    <row r="472" spans="1:1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0"/>
    </row>
    <row r="473" spans="1:1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0"/>
    </row>
    <row r="474" spans="1:1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0"/>
    </row>
    <row r="475" spans="1:1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0"/>
    </row>
  </sheetData>
  <mergeCells count="12">
    <mergeCell ref="P124:P136"/>
    <mergeCell ref="P114:P119"/>
    <mergeCell ref="P54:P112"/>
    <mergeCell ref="A1:P1"/>
    <mergeCell ref="A2:K2"/>
    <mergeCell ref="L2:N2"/>
    <mergeCell ref="P50:P52"/>
    <mergeCell ref="C4:P4"/>
    <mergeCell ref="P7:P28"/>
    <mergeCell ref="P30:P32"/>
    <mergeCell ref="P34:P48"/>
    <mergeCell ref="P121:P122"/>
  </mergeCells>
  <pageMargins left="0.7" right="0.7" top="0.75" bottom="0.75" header="0.3" footer="0.3"/>
  <pageSetup paperSize="9" scale="8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2022-01-18T07:29:21Z</cp:lastPrinted>
  <dcterms:created xsi:type="dcterms:W3CDTF">2021-11-02T11:50:33Z</dcterms:created>
  <dcterms:modified xsi:type="dcterms:W3CDTF">2022-02-11T06:43:56Z</dcterms:modified>
</cp:coreProperties>
</file>