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1835"/>
  </bookViews>
  <sheets>
    <sheet name="Додаток 1" sheetId="2" r:id="rId1"/>
    <sheet name="Додаток 2" sheetId="3" r:id="rId2"/>
  </sheets>
  <calcPr calcId="114210"/>
</workbook>
</file>

<file path=xl/calcChain.xml><?xml version="1.0" encoding="utf-8"?>
<calcChain xmlns="http://schemas.openxmlformats.org/spreadsheetml/2006/main">
  <c r="C15" i="3"/>
  <c r="C16"/>
  <c r="C14"/>
  <c r="F14"/>
  <c r="D14"/>
  <c r="C9"/>
  <c r="D9"/>
  <c r="C10"/>
  <c r="D10"/>
  <c r="C11"/>
  <c r="D11"/>
  <c r="C12"/>
  <c r="D12"/>
  <c r="C13"/>
  <c r="D13"/>
  <c r="D15"/>
  <c r="G15"/>
  <c r="D16"/>
  <c r="G16"/>
  <c r="C17"/>
  <c r="D17"/>
  <c r="G17"/>
  <c r="C18"/>
  <c r="D18"/>
  <c r="G18"/>
  <c r="C19"/>
  <c r="D19"/>
  <c r="G19"/>
  <c r="C20"/>
  <c r="D20"/>
  <c r="G20"/>
  <c r="C21"/>
  <c r="D21"/>
  <c r="G21"/>
  <c r="C22"/>
  <c r="D22"/>
  <c r="G22"/>
  <c r="C23"/>
  <c r="D23"/>
  <c r="G23"/>
  <c r="C24"/>
  <c r="D24"/>
  <c r="G24"/>
  <c r="C25"/>
  <c r="D25"/>
  <c r="G25"/>
  <c r="C26"/>
  <c r="D26"/>
  <c r="G26"/>
  <c r="C27"/>
  <c r="D27"/>
  <c r="G27"/>
  <c r="C28"/>
  <c r="D28"/>
  <c r="G28"/>
  <c r="C8"/>
  <c r="D8"/>
  <c r="F28"/>
  <c r="F27"/>
  <c r="F26"/>
  <c r="F25"/>
  <c r="F24"/>
  <c r="F23"/>
  <c r="F22"/>
  <c r="F21"/>
  <c r="F20"/>
  <c r="F19"/>
  <c r="F18"/>
  <c r="F17"/>
  <c r="F16"/>
  <c r="F15"/>
  <c r="A15"/>
  <c r="A16"/>
  <c r="A17"/>
  <c r="A18"/>
  <c r="A19"/>
  <c r="A20"/>
  <c r="A21"/>
  <c r="A22"/>
  <c r="A23"/>
  <c r="A24"/>
  <c r="A25"/>
  <c r="A26"/>
  <c r="A27"/>
  <c r="A28"/>
  <c r="G14"/>
  <c r="G13"/>
  <c r="F13"/>
  <c r="G12"/>
  <c r="F12"/>
  <c r="G11"/>
  <c r="F11"/>
  <c r="G10"/>
  <c r="F10"/>
  <c r="G9"/>
  <c r="F9"/>
  <c r="G8"/>
  <c r="F8"/>
  <c r="D15" i="2"/>
  <c r="D17"/>
  <c r="H9"/>
  <c r="H11"/>
  <c r="H13"/>
  <c r="H15"/>
  <c r="H17"/>
  <c r="H19"/>
  <c r="H21"/>
  <c r="H23"/>
  <c r="H25"/>
  <c r="H27"/>
  <c r="H8"/>
  <c r="E14"/>
  <c r="H14"/>
  <c r="E15"/>
  <c r="E16"/>
  <c r="H16"/>
  <c r="E17"/>
  <c r="E18"/>
  <c r="H18"/>
  <c r="E19"/>
  <c r="E20"/>
  <c r="H20"/>
  <c r="E21"/>
  <c r="E22"/>
  <c r="H22"/>
  <c r="E23"/>
  <c r="E24"/>
  <c r="H24"/>
  <c r="E25"/>
  <c r="E26"/>
  <c r="H26"/>
  <c r="E27"/>
  <c r="E28"/>
  <c r="H28"/>
  <c r="E9"/>
  <c r="E10"/>
  <c r="H10"/>
  <c r="E11"/>
  <c r="E12"/>
  <c r="H12"/>
  <c r="E13"/>
  <c r="E8"/>
  <c r="D21"/>
  <c r="G21"/>
  <c r="D22"/>
  <c r="G22"/>
  <c r="D23"/>
  <c r="G23"/>
  <c r="D24"/>
  <c r="G24"/>
  <c r="D25"/>
  <c r="G25"/>
  <c r="D26"/>
  <c r="G26"/>
  <c r="D27"/>
  <c r="G27"/>
  <c r="D28"/>
  <c r="G28"/>
  <c r="G15"/>
  <c r="D16"/>
  <c r="G16"/>
  <c r="G17"/>
  <c r="D18"/>
  <c r="G18"/>
  <c r="D19"/>
  <c r="G19"/>
  <c r="D20"/>
  <c r="G20"/>
  <c r="D9"/>
  <c r="G9"/>
  <c r="D10"/>
  <c r="G10"/>
  <c r="D11"/>
  <c r="G11"/>
  <c r="D12"/>
  <c r="G12"/>
  <c r="D13"/>
  <c r="G13"/>
  <c r="D14"/>
  <c r="G14"/>
  <c r="D8"/>
  <c r="G8"/>
  <c r="B15"/>
  <c r="B16"/>
  <c r="B17"/>
  <c r="B18"/>
  <c r="B19"/>
  <c r="B20"/>
  <c r="B21"/>
  <c r="B22"/>
  <c r="B23"/>
  <c r="B24"/>
  <c r="B25"/>
  <c r="B26"/>
  <c r="B27"/>
  <c r="B28"/>
  <c r="G29" i="3"/>
  <c r="F29"/>
  <c r="H29" i="2"/>
  <c r="G29"/>
</calcChain>
</file>

<file path=xl/sharedStrings.xml><?xml version="1.0" encoding="utf-8"?>
<sst xmlns="http://schemas.openxmlformats.org/spreadsheetml/2006/main" count="80" uniqueCount="38">
  <si>
    <t>Назва продукту</t>
  </si>
  <si>
    <t>Овочі різні (крім картоплі), кг</t>
  </si>
  <si>
    <t xml:space="preserve">Яйця </t>
  </si>
  <si>
    <t>Вік дітей</t>
  </si>
  <si>
    <t>Ціна 1 кг,         1 л</t>
  </si>
  <si>
    <t>1 - 4 роки</t>
  </si>
  <si>
    <t>4 - 6 (7) років</t>
  </si>
  <si>
    <t xml:space="preserve">Фрукти, ягоди, кг </t>
  </si>
  <si>
    <t>Соки, л</t>
  </si>
  <si>
    <t>Фрукти, ягоди сушені, кг</t>
  </si>
  <si>
    <t xml:space="preserve">Злакові, бобові, кг </t>
  </si>
  <si>
    <t>Картопля, кг</t>
  </si>
  <si>
    <t>Хліб цільнозерновий з пшеничного або житнього борошна зі змістом солі, який не перевищує 0,45г на 100 г хліба, кг</t>
  </si>
  <si>
    <t>Риба, кг</t>
  </si>
  <si>
    <t>Птиця, кг</t>
  </si>
  <si>
    <t>Свинина знежирена (до 15г жиру на 100 г)                       Телятина,                                                           Яловичина, кг</t>
  </si>
  <si>
    <t>Молоко, л</t>
  </si>
  <si>
    <t>Насичені жири тваринного походження (масло вершкове), кг</t>
  </si>
  <si>
    <t>Рослинні жири, кг</t>
  </si>
  <si>
    <t>Сіль йодована, кг</t>
  </si>
  <si>
    <t>Цукор, кг</t>
  </si>
  <si>
    <t>Какао, кг</t>
  </si>
  <si>
    <t>Чай, кг</t>
  </si>
  <si>
    <t>Сир кисломолочний, кг</t>
  </si>
  <si>
    <t>Сир твердий, кг</t>
  </si>
  <si>
    <t>Сметана, кг</t>
  </si>
  <si>
    <t>Вартість продукту відповідно до натуральної норми на одну дитину</t>
  </si>
  <si>
    <t>ВСЬОГО</t>
  </si>
  <si>
    <t>№ п/п</t>
  </si>
  <si>
    <t>Додаток 1</t>
  </si>
  <si>
    <t>Додаток 2</t>
  </si>
  <si>
    <t>Начальник Управління освіти                                                      Лариса ВОЛЧЕНКО</t>
  </si>
  <si>
    <t>Сєвєродонецької міської ВЦА</t>
  </si>
  <si>
    <t xml:space="preserve">до розпорядження керівника </t>
  </si>
  <si>
    <t>№ з/п</t>
  </si>
  <si>
    <t>від «___»  ___________ 2021 року № ___</t>
  </si>
  <si>
    <t>Норми  основних продуктів для харчування  
1 дитини на 1 день при дворазовому харчуванні дітей
у  комунальних  закладах дошкільної освіти, 
визначені Постановою КМУ від 24 березня 2021 р. № 305
«Про затвердження норм та Порядку організації харчування у закладах освіти та дитячих закладах оздоровлення та відпочинку»</t>
  </si>
  <si>
    <t>Норми  основних продуктів для харчування  
1 дитини на 1 день при триразовому харчуванні дітей
у  комунальних  закладах дошкільної освіти, 
визначені Постановою КМУ від 24 березня 2021 р. № 305
«Про затвердження норм та Порядку організації харчування у закладах освіти та дитячих закладах оздоровлення та відпочинку»</t>
  </si>
</sst>
</file>

<file path=xl/styles.xml><?xml version="1.0" encoding="utf-8"?>
<styleSheet xmlns="http://schemas.openxmlformats.org/spreadsheetml/2006/main">
  <fonts count="5">
    <font>
      <sz val="12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1"/>
  <sheetViews>
    <sheetView tabSelected="1" zoomScale="120" zoomScaleNormal="85" workbookViewId="0">
      <selection activeCell="I6" sqref="I6"/>
    </sheetView>
  </sheetViews>
  <sheetFormatPr defaultRowHeight="15.75"/>
  <cols>
    <col min="1" max="1" width="3" customWidth="1"/>
    <col min="2" max="2" width="3.75" customWidth="1"/>
    <col min="3" max="3" width="22.5" customWidth="1"/>
    <col min="4" max="4" width="12" customWidth="1"/>
    <col min="5" max="5" width="13.5" customWidth="1"/>
    <col min="6" max="6" width="11.875" customWidth="1"/>
    <col min="7" max="7" width="11.75" customWidth="1"/>
    <col min="8" max="8" width="13.625" customWidth="1"/>
    <col min="10" max="10" width="0" hidden="1" customWidth="1"/>
    <col min="11" max="11" width="13.125" hidden="1" customWidth="1"/>
    <col min="12" max="12" width="14.625" hidden="1" customWidth="1"/>
    <col min="13" max="13" width="9" hidden="1" customWidth="1"/>
    <col min="14" max="14" width="0" hidden="1" customWidth="1"/>
  </cols>
  <sheetData>
    <row r="1" spans="2:12">
      <c r="F1" s="23" t="s">
        <v>29</v>
      </c>
      <c r="G1" s="23"/>
      <c r="H1" s="23"/>
    </row>
    <row r="2" spans="2:12">
      <c r="F2" s="23" t="s">
        <v>33</v>
      </c>
      <c r="G2" s="23"/>
      <c r="H2" s="23"/>
    </row>
    <row r="3" spans="2:12">
      <c r="F3" s="22" t="s">
        <v>32</v>
      </c>
      <c r="G3" s="22"/>
      <c r="H3" s="22"/>
    </row>
    <row r="4" spans="2:12" ht="16.5" customHeight="1">
      <c r="F4" s="23" t="s">
        <v>35</v>
      </c>
      <c r="G4" s="23"/>
      <c r="H4" s="23"/>
    </row>
    <row r="5" spans="2:12" ht="102.75" customHeight="1">
      <c r="B5" s="27" t="s">
        <v>37</v>
      </c>
      <c r="C5" s="27"/>
      <c r="D5" s="27"/>
      <c r="E5" s="27"/>
      <c r="F5" s="27"/>
      <c r="G5" s="27"/>
      <c r="H5" s="27"/>
    </row>
    <row r="6" spans="2:12" ht="49.5" customHeight="1">
      <c r="B6" s="28" t="s">
        <v>34</v>
      </c>
      <c r="C6" s="30" t="s">
        <v>0</v>
      </c>
      <c r="D6" s="25" t="s">
        <v>3</v>
      </c>
      <c r="E6" s="26"/>
      <c r="F6" s="28" t="s">
        <v>4</v>
      </c>
      <c r="G6" s="31" t="s">
        <v>26</v>
      </c>
      <c r="H6" s="31"/>
      <c r="K6" s="25" t="s">
        <v>3</v>
      </c>
      <c r="L6" s="26"/>
    </row>
    <row r="7" spans="2:12" ht="39.75" customHeight="1">
      <c r="B7" s="29"/>
      <c r="C7" s="30"/>
      <c r="D7" s="17" t="s">
        <v>5</v>
      </c>
      <c r="E7" s="17" t="s">
        <v>6</v>
      </c>
      <c r="F7" s="29"/>
      <c r="G7" s="17" t="s">
        <v>5</v>
      </c>
      <c r="H7" s="17" t="s">
        <v>6</v>
      </c>
      <c r="K7" s="17" t="s">
        <v>5</v>
      </c>
      <c r="L7" s="17" t="s">
        <v>6</v>
      </c>
    </row>
    <row r="8" spans="2:12" ht="31.5">
      <c r="B8" s="18">
        <v>1</v>
      </c>
      <c r="C8" s="1" t="s">
        <v>1</v>
      </c>
      <c r="D8" s="2">
        <f>ROUND(J8*K8,3)</f>
        <v>0.14000000000000001</v>
      </c>
      <c r="E8" s="2">
        <f>ROUND(J8*L8,3)</f>
        <v>0.187</v>
      </c>
      <c r="F8" s="19">
        <v>10.95</v>
      </c>
      <c r="G8" s="9">
        <f>ROUND(D8*F8,2)</f>
        <v>1.53</v>
      </c>
      <c r="H8" s="9">
        <f>ROUND(E8*F8,2)</f>
        <v>2.0499999999999998</v>
      </c>
      <c r="J8">
        <v>0.77800000000000002</v>
      </c>
      <c r="K8" s="2">
        <v>0.18</v>
      </c>
      <c r="L8" s="3">
        <v>0.24</v>
      </c>
    </row>
    <row r="9" spans="2:12" ht="16.5" customHeight="1">
      <c r="B9" s="7">
        <v>2</v>
      </c>
      <c r="C9" s="4" t="s">
        <v>7</v>
      </c>
      <c r="D9" s="2">
        <f t="shared" ref="D9:D28" si="0">ROUND(J9*K9,3)</f>
        <v>9.2999999999999999E-2</v>
      </c>
      <c r="E9" s="2">
        <f t="shared" ref="E9:E28" si="1">ROUND(J9*L9,3)</f>
        <v>0.124</v>
      </c>
      <c r="F9" s="20">
        <v>35.5</v>
      </c>
      <c r="G9" s="9">
        <f t="shared" ref="G9:G28" si="2">ROUND(D9*F9,2)</f>
        <v>3.3</v>
      </c>
      <c r="H9" s="9">
        <f t="shared" ref="H9:H28" si="3">ROUND(E9*F9,2)</f>
        <v>4.4000000000000004</v>
      </c>
      <c r="J9">
        <v>0.77800000000000002</v>
      </c>
      <c r="K9" s="5">
        <v>0.12</v>
      </c>
      <c r="L9" s="6">
        <v>0.16</v>
      </c>
    </row>
    <row r="10" spans="2:12" ht="17.25" customHeight="1">
      <c r="B10" s="7">
        <v>3</v>
      </c>
      <c r="C10" s="4" t="s">
        <v>8</v>
      </c>
      <c r="D10" s="2">
        <f t="shared" si="0"/>
        <v>3.6999999999999998E-2</v>
      </c>
      <c r="E10" s="2">
        <f t="shared" si="1"/>
        <v>5.6000000000000001E-2</v>
      </c>
      <c r="F10" s="20">
        <v>28.86</v>
      </c>
      <c r="G10" s="9">
        <f t="shared" si="2"/>
        <v>1.07</v>
      </c>
      <c r="H10" s="9">
        <f t="shared" si="3"/>
        <v>1.62</v>
      </c>
      <c r="J10">
        <v>0.77800000000000002</v>
      </c>
      <c r="K10" s="5">
        <v>4.8000000000000001E-2</v>
      </c>
      <c r="L10" s="6">
        <v>7.1999999999999995E-2</v>
      </c>
    </row>
    <row r="11" spans="2:12" ht="16.5" customHeight="1">
      <c r="B11" s="7">
        <v>4</v>
      </c>
      <c r="C11" s="4" t="s">
        <v>9</v>
      </c>
      <c r="D11" s="2">
        <f t="shared" si="0"/>
        <v>8.9999999999999993E-3</v>
      </c>
      <c r="E11" s="2">
        <f t="shared" si="1"/>
        <v>1.2E-2</v>
      </c>
      <c r="F11" s="20">
        <v>50</v>
      </c>
      <c r="G11" s="9">
        <f t="shared" si="2"/>
        <v>0.45</v>
      </c>
      <c r="H11" s="9">
        <f t="shared" si="3"/>
        <v>0.6</v>
      </c>
      <c r="J11">
        <v>0.77800000000000002</v>
      </c>
      <c r="K11" s="5">
        <v>1.2E-2</v>
      </c>
      <c r="L11" s="6">
        <v>1.4999999999999999E-2</v>
      </c>
    </row>
    <row r="12" spans="2:12" ht="18.75" customHeight="1">
      <c r="B12" s="7">
        <v>5</v>
      </c>
      <c r="C12" s="4" t="s">
        <v>10</v>
      </c>
      <c r="D12" s="2">
        <f t="shared" si="0"/>
        <v>4.7E-2</v>
      </c>
      <c r="E12" s="2">
        <f t="shared" si="1"/>
        <v>5.8000000000000003E-2</v>
      </c>
      <c r="F12" s="20">
        <v>36.15</v>
      </c>
      <c r="G12" s="9">
        <f t="shared" si="2"/>
        <v>1.7</v>
      </c>
      <c r="H12" s="9">
        <f t="shared" si="3"/>
        <v>2.1</v>
      </c>
      <c r="J12">
        <v>0.77800000000000002</v>
      </c>
      <c r="K12" s="5">
        <v>0.06</v>
      </c>
      <c r="L12" s="6">
        <v>7.4999999999999997E-2</v>
      </c>
    </row>
    <row r="13" spans="2:12">
      <c r="B13" s="7">
        <v>6</v>
      </c>
      <c r="C13" s="4" t="s">
        <v>11</v>
      </c>
      <c r="D13" s="2">
        <f t="shared" si="0"/>
        <v>5.0999999999999997E-2</v>
      </c>
      <c r="E13" s="2">
        <f t="shared" si="1"/>
        <v>6.2E-2</v>
      </c>
      <c r="F13" s="20">
        <v>11.55</v>
      </c>
      <c r="G13" s="9">
        <f t="shared" si="2"/>
        <v>0.59</v>
      </c>
      <c r="H13" s="9">
        <f t="shared" si="3"/>
        <v>0.72</v>
      </c>
      <c r="J13">
        <v>0.77800000000000002</v>
      </c>
      <c r="K13" s="5">
        <v>6.5000000000000002E-2</v>
      </c>
      <c r="L13" s="6">
        <v>0.08</v>
      </c>
    </row>
    <row r="14" spans="2:12" ht="93" customHeight="1">
      <c r="B14" s="7">
        <v>7</v>
      </c>
      <c r="C14" s="4" t="s">
        <v>12</v>
      </c>
      <c r="D14" s="2">
        <f t="shared" si="0"/>
        <v>4.7E-2</v>
      </c>
      <c r="E14" s="2">
        <f t="shared" si="1"/>
        <v>4.7E-2</v>
      </c>
      <c r="F14" s="21">
        <v>35.700000000000003</v>
      </c>
      <c r="G14" s="9">
        <f t="shared" si="2"/>
        <v>1.68</v>
      </c>
      <c r="H14" s="9">
        <f t="shared" si="3"/>
        <v>1.68</v>
      </c>
      <c r="J14">
        <v>0.77800000000000002</v>
      </c>
      <c r="K14" s="5">
        <v>0.06</v>
      </c>
      <c r="L14" s="5">
        <v>0.06</v>
      </c>
    </row>
    <row r="15" spans="2:12">
      <c r="B15" s="7">
        <f>B14+1</f>
        <v>8</v>
      </c>
      <c r="C15" s="4" t="s">
        <v>13</v>
      </c>
      <c r="D15" s="2">
        <f>ROUND(J15*K15,3)-0.001</f>
        <v>1.7999999999999999E-2</v>
      </c>
      <c r="E15" s="2">
        <f t="shared" si="1"/>
        <v>3.1E-2</v>
      </c>
      <c r="F15" s="21">
        <v>74.95</v>
      </c>
      <c r="G15" s="9">
        <f t="shared" si="2"/>
        <v>1.35</v>
      </c>
      <c r="H15" s="9">
        <f t="shared" si="3"/>
        <v>2.3199999999999998</v>
      </c>
      <c r="J15">
        <v>0.77800000000000002</v>
      </c>
      <c r="K15" s="10">
        <v>2.5000000000000001E-2</v>
      </c>
      <c r="L15" s="10">
        <v>0.04</v>
      </c>
    </row>
    <row r="16" spans="2:12">
      <c r="B16" s="7">
        <f t="shared" ref="B16:B28" si="4">B15+1</f>
        <v>9</v>
      </c>
      <c r="C16" s="4" t="s">
        <v>14</v>
      </c>
      <c r="D16" s="2">
        <f t="shared" si="0"/>
        <v>5.3999999999999999E-2</v>
      </c>
      <c r="E16" s="2">
        <f t="shared" si="1"/>
        <v>7.8E-2</v>
      </c>
      <c r="F16" s="21">
        <v>93.5</v>
      </c>
      <c r="G16" s="9">
        <f t="shared" si="2"/>
        <v>5.05</v>
      </c>
      <c r="H16" s="9">
        <f t="shared" si="3"/>
        <v>7.29</v>
      </c>
      <c r="J16">
        <v>0.77800000000000002</v>
      </c>
      <c r="K16" s="10">
        <v>7.0000000000000007E-2</v>
      </c>
      <c r="L16" s="12">
        <v>0.1</v>
      </c>
    </row>
    <row r="17" spans="2:12" ht="63.75" customHeight="1">
      <c r="B17" s="7">
        <f t="shared" si="4"/>
        <v>10</v>
      </c>
      <c r="C17" s="8" t="s">
        <v>15</v>
      </c>
      <c r="D17" s="2">
        <f>ROUND(J17*K17,3)</f>
        <v>1.7000000000000001E-2</v>
      </c>
      <c r="E17" s="2">
        <f t="shared" si="1"/>
        <v>2.1999999999999999E-2</v>
      </c>
      <c r="F17" s="21">
        <v>189.62</v>
      </c>
      <c r="G17" s="9">
        <f t="shared" si="2"/>
        <v>3.22</v>
      </c>
      <c r="H17" s="9">
        <f t="shared" si="3"/>
        <v>4.17</v>
      </c>
      <c r="J17">
        <v>0.77800000000000002</v>
      </c>
      <c r="K17" s="10">
        <v>2.1999999999999999E-2</v>
      </c>
      <c r="L17" s="10">
        <v>2.8000000000000001E-2</v>
      </c>
    </row>
    <row r="18" spans="2:12" ht="16.5" customHeight="1">
      <c r="B18" s="7">
        <f t="shared" si="4"/>
        <v>11</v>
      </c>
      <c r="C18" s="4" t="s">
        <v>2</v>
      </c>
      <c r="D18" s="2">
        <f t="shared" si="0"/>
        <v>0.311</v>
      </c>
      <c r="E18" s="2">
        <f t="shared" si="1"/>
        <v>0.311</v>
      </c>
      <c r="F18" s="20">
        <v>2.88</v>
      </c>
      <c r="G18" s="9">
        <f t="shared" si="2"/>
        <v>0.9</v>
      </c>
      <c r="H18" s="9">
        <f t="shared" si="3"/>
        <v>0.9</v>
      </c>
      <c r="J18">
        <v>0.77800000000000002</v>
      </c>
      <c r="K18" s="7">
        <v>0.4</v>
      </c>
      <c r="L18" s="7">
        <v>0.4</v>
      </c>
    </row>
    <row r="19" spans="2:12">
      <c r="B19" s="7">
        <f t="shared" si="4"/>
        <v>12</v>
      </c>
      <c r="C19" s="4" t="s">
        <v>16</v>
      </c>
      <c r="D19" s="2">
        <f t="shared" si="0"/>
        <v>0.11700000000000001</v>
      </c>
      <c r="E19" s="2">
        <f t="shared" si="1"/>
        <v>0.156</v>
      </c>
      <c r="F19" s="20">
        <v>27.56</v>
      </c>
      <c r="G19" s="9">
        <f t="shared" si="2"/>
        <v>3.22</v>
      </c>
      <c r="H19" s="9">
        <f t="shared" si="3"/>
        <v>4.3</v>
      </c>
      <c r="J19">
        <v>0.77800000000000002</v>
      </c>
      <c r="K19" s="7">
        <v>0.15</v>
      </c>
      <c r="L19" s="13">
        <v>0.2</v>
      </c>
    </row>
    <row r="20" spans="2:12" ht="45" customHeight="1">
      <c r="B20" s="7">
        <f t="shared" si="4"/>
        <v>13</v>
      </c>
      <c r="C20" s="4" t="s">
        <v>17</v>
      </c>
      <c r="D20" s="2">
        <f t="shared" si="0"/>
        <v>4.0000000000000001E-3</v>
      </c>
      <c r="E20" s="2">
        <f t="shared" si="1"/>
        <v>4.0000000000000001E-3</v>
      </c>
      <c r="F20" s="21">
        <v>233.5</v>
      </c>
      <c r="G20" s="9">
        <f t="shared" si="2"/>
        <v>0.93</v>
      </c>
      <c r="H20" s="9">
        <f t="shared" si="3"/>
        <v>0.93</v>
      </c>
      <c r="J20">
        <v>0.77800000000000002</v>
      </c>
      <c r="K20" s="10">
        <v>4.4999999999999997E-3</v>
      </c>
      <c r="L20" s="10">
        <v>4.4999999999999997E-3</v>
      </c>
    </row>
    <row r="21" spans="2:12">
      <c r="B21" s="7">
        <f t="shared" si="4"/>
        <v>14</v>
      </c>
      <c r="C21" s="4" t="s">
        <v>18</v>
      </c>
      <c r="D21" s="2">
        <f t="shared" si="0"/>
        <v>8.0000000000000002E-3</v>
      </c>
      <c r="E21" s="2">
        <f t="shared" si="1"/>
        <v>8.0000000000000002E-3</v>
      </c>
      <c r="F21" s="20">
        <v>62.56</v>
      </c>
      <c r="G21" s="9">
        <f t="shared" si="2"/>
        <v>0.5</v>
      </c>
      <c r="H21" s="9">
        <f t="shared" si="3"/>
        <v>0.5</v>
      </c>
      <c r="J21">
        <v>0.77800000000000002</v>
      </c>
      <c r="K21" s="7">
        <v>1.0500000000000001E-2</v>
      </c>
      <c r="L21" s="7">
        <v>1.0500000000000001E-2</v>
      </c>
    </row>
    <row r="22" spans="2:12">
      <c r="B22" s="7">
        <f t="shared" si="4"/>
        <v>15</v>
      </c>
      <c r="C22" s="4" t="s">
        <v>19</v>
      </c>
      <c r="D22" s="2">
        <f t="shared" si="0"/>
        <v>2E-3</v>
      </c>
      <c r="E22" s="2">
        <f t="shared" si="1"/>
        <v>2E-3</v>
      </c>
      <c r="F22" s="20">
        <v>6.56</v>
      </c>
      <c r="G22" s="9">
        <f t="shared" si="2"/>
        <v>0.01</v>
      </c>
      <c r="H22" s="9">
        <f t="shared" si="3"/>
        <v>0.01</v>
      </c>
      <c r="J22">
        <v>0.77800000000000002</v>
      </c>
      <c r="K22" s="7">
        <v>2.0999999999999999E-3</v>
      </c>
      <c r="L22" s="7">
        <v>3.0000000000000001E-3</v>
      </c>
    </row>
    <row r="23" spans="2:12">
      <c r="B23" s="7">
        <f t="shared" si="4"/>
        <v>16</v>
      </c>
      <c r="C23" s="4" t="s">
        <v>20</v>
      </c>
      <c r="D23" s="2">
        <f t="shared" si="0"/>
        <v>0</v>
      </c>
      <c r="E23" s="2">
        <f t="shared" si="1"/>
        <v>1.9E-2</v>
      </c>
      <c r="F23" s="20">
        <v>24.9</v>
      </c>
      <c r="G23" s="9">
        <f t="shared" si="2"/>
        <v>0</v>
      </c>
      <c r="H23" s="9">
        <f t="shared" si="3"/>
        <v>0.47</v>
      </c>
      <c r="J23">
        <v>0.77800000000000002</v>
      </c>
      <c r="K23" s="7">
        <v>0</v>
      </c>
      <c r="L23" s="7">
        <v>2.5000000000000001E-2</v>
      </c>
    </row>
    <row r="24" spans="2:12">
      <c r="B24" s="7">
        <f t="shared" si="4"/>
        <v>17</v>
      </c>
      <c r="C24" s="4" t="s">
        <v>21</v>
      </c>
      <c r="D24" s="2">
        <f t="shared" si="0"/>
        <v>2E-3</v>
      </c>
      <c r="E24" s="2">
        <f t="shared" si="1"/>
        <v>2E-3</v>
      </c>
      <c r="F24" s="20">
        <v>76.94</v>
      </c>
      <c r="G24" s="9">
        <f t="shared" si="2"/>
        <v>0.15</v>
      </c>
      <c r="H24" s="9">
        <f t="shared" si="3"/>
        <v>0.15</v>
      </c>
      <c r="J24">
        <v>0.77800000000000002</v>
      </c>
      <c r="K24" s="7">
        <v>2E-3</v>
      </c>
      <c r="L24" s="7">
        <v>2.3999999999999998E-3</v>
      </c>
    </row>
    <row r="25" spans="2:12">
      <c r="B25" s="7">
        <f t="shared" si="4"/>
        <v>18</v>
      </c>
      <c r="C25" s="4" t="s">
        <v>22</v>
      </c>
      <c r="D25" s="2">
        <f t="shared" si="0"/>
        <v>0</v>
      </c>
      <c r="E25" s="2">
        <f t="shared" si="1"/>
        <v>0</v>
      </c>
      <c r="F25" s="20">
        <v>155.9</v>
      </c>
      <c r="G25" s="9">
        <f t="shared" si="2"/>
        <v>0</v>
      </c>
      <c r="H25" s="9">
        <f t="shared" si="3"/>
        <v>0</v>
      </c>
      <c r="J25">
        <v>0.77800000000000002</v>
      </c>
      <c r="K25" s="7">
        <v>8.0000000000000007E-5</v>
      </c>
      <c r="L25" s="7">
        <v>1.2E-4</v>
      </c>
    </row>
    <row r="26" spans="2:12">
      <c r="B26" s="7">
        <f t="shared" si="4"/>
        <v>19</v>
      </c>
      <c r="C26" s="4" t="s">
        <v>23</v>
      </c>
      <c r="D26" s="2">
        <f t="shared" si="0"/>
        <v>3.1E-2</v>
      </c>
      <c r="E26" s="2">
        <f t="shared" si="1"/>
        <v>3.9E-2</v>
      </c>
      <c r="F26" s="20">
        <v>85.5</v>
      </c>
      <c r="G26" s="9">
        <f t="shared" si="2"/>
        <v>2.65</v>
      </c>
      <c r="H26" s="9">
        <f t="shared" si="3"/>
        <v>3.33</v>
      </c>
      <c r="J26">
        <v>0.77800000000000002</v>
      </c>
      <c r="K26" s="7">
        <v>0.04</v>
      </c>
      <c r="L26" s="7">
        <v>0.05</v>
      </c>
    </row>
    <row r="27" spans="2:12">
      <c r="B27" s="7">
        <f>B26+1</f>
        <v>20</v>
      </c>
      <c r="C27" s="4" t="s">
        <v>24</v>
      </c>
      <c r="D27" s="2">
        <f t="shared" si="0"/>
        <v>5.0000000000000001E-3</v>
      </c>
      <c r="E27" s="2">
        <f t="shared" si="1"/>
        <v>7.0000000000000001E-3</v>
      </c>
      <c r="F27" s="20">
        <v>262.5</v>
      </c>
      <c r="G27" s="9">
        <f t="shared" si="2"/>
        <v>1.31</v>
      </c>
      <c r="H27" s="9">
        <f t="shared" si="3"/>
        <v>1.84</v>
      </c>
      <c r="J27">
        <v>0.77800000000000002</v>
      </c>
      <c r="K27" s="7">
        <v>6.0000000000000001E-3</v>
      </c>
      <c r="L27" s="7">
        <v>8.9999999999999993E-3</v>
      </c>
    </row>
    <row r="28" spans="2:12">
      <c r="B28" s="7">
        <f t="shared" si="4"/>
        <v>21</v>
      </c>
      <c r="C28" s="4" t="s">
        <v>25</v>
      </c>
      <c r="D28" s="2">
        <f t="shared" si="0"/>
        <v>5.0000000000000001E-3</v>
      </c>
      <c r="E28" s="2">
        <f t="shared" si="1"/>
        <v>8.0000000000000002E-3</v>
      </c>
      <c r="F28" s="20">
        <v>77.849999999999994</v>
      </c>
      <c r="G28" s="9">
        <f t="shared" si="2"/>
        <v>0.39</v>
      </c>
      <c r="H28" s="9">
        <f t="shared" si="3"/>
        <v>0.62</v>
      </c>
      <c r="J28">
        <v>0.77800000000000002</v>
      </c>
      <c r="K28" s="7">
        <v>6.0000000000000001E-3</v>
      </c>
      <c r="L28" s="7">
        <v>0.01</v>
      </c>
    </row>
    <row r="29" spans="2:12" ht="22.15" customHeight="1">
      <c r="B29" s="14"/>
      <c r="C29" s="16" t="s">
        <v>27</v>
      </c>
      <c r="D29" s="14"/>
      <c r="E29" s="14"/>
      <c r="F29" s="14"/>
      <c r="G29" s="15">
        <f>SUM(G8:G28)</f>
        <v>29.999999999999993</v>
      </c>
      <c r="H29" s="15">
        <f>SUM(H8:H28)</f>
        <v>39.999999999999993</v>
      </c>
      <c r="K29" s="14"/>
      <c r="L29" s="14"/>
    </row>
    <row r="30" spans="2:12">
      <c r="B30" s="24" t="s">
        <v>31</v>
      </c>
      <c r="C30" s="24"/>
      <c r="D30" s="24"/>
      <c r="E30" s="24"/>
      <c r="F30" s="24"/>
      <c r="G30" s="24"/>
      <c r="H30" s="24"/>
    </row>
    <row r="31" spans="2:12">
      <c r="H31" s="11"/>
    </row>
  </sheetData>
  <mergeCells count="11">
    <mergeCell ref="G6:H6"/>
    <mergeCell ref="F4:H4"/>
    <mergeCell ref="F1:H1"/>
    <mergeCell ref="F2:H2"/>
    <mergeCell ref="B30:H30"/>
    <mergeCell ref="K6:L6"/>
    <mergeCell ref="B5:H5"/>
    <mergeCell ref="B6:B7"/>
    <mergeCell ref="C6:C7"/>
    <mergeCell ref="D6:E6"/>
    <mergeCell ref="F6:F7"/>
  </mergeCells>
  <phoneticPr fontId="4" type="noConversion"/>
  <pageMargins left="0.28999999999999998" right="0.2" top="0.48" bottom="0.51" header="0.31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A5" sqref="A5:G5"/>
    </sheetView>
  </sheetViews>
  <sheetFormatPr defaultRowHeight="15.75"/>
  <cols>
    <col min="1" max="1" width="3.75" customWidth="1"/>
    <col min="2" max="2" width="22.625" customWidth="1"/>
    <col min="3" max="3" width="12.5" customWidth="1"/>
    <col min="4" max="4" width="13.75" customWidth="1"/>
    <col min="5" max="5" width="11.875" customWidth="1"/>
    <col min="6" max="6" width="11.375" customWidth="1"/>
    <col min="7" max="7" width="12.875" customWidth="1"/>
    <col min="9" max="9" width="0" hidden="1" customWidth="1"/>
    <col min="10" max="10" width="13.125" hidden="1" customWidth="1"/>
    <col min="11" max="11" width="14.625" hidden="1" customWidth="1"/>
    <col min="12" max="12" width="0" hidden="1" customWidth="1"/>
  </cols>
  <sheetData>
    <row r="1" spans="1:11">
      <c r="E1" s="23" t="s">
        <v>30</v>
      </c>
      <c r="F1" s="23"/>
      <c r="G1" s="23"/>
    </row>
    <row r="2" spans="1:11">
      <c r="E2" s="23" t="s">
        <v>33</v>
      </c>
      <c r="F2" s="23"/>
      <c r="G2" s="23"/>
    </row>
    <row r="3" spans="1:11">
      <c r="E3" s="22" t="s">
        <v>32</v>
      </c>
      <c r="F3" s="22"/>
      <c r="G3" s="22"/>
    </row>
    <row r="4" spans="1:11">
      <c r="E4" s="23" t="s">
        <v>35</v>
      </c>
      <c r="F4" s="23"/>
      <c r="G4" s="23"/>
    </row>
    <row r="5" spans="1:11" ht="91.5" customHeight="1">
      <c r="A5" s="27" t="s">
        <v>36</v>
      </c>
      <c r="B5" s="27"/>
      <c r="C5" s="27"/>
      <c r="D5" s="27"/>
      <c r="E5" s="27"/>
      <c r="F5" s="27"/>
      <c r="G5" s="27"/>
    </row>
    <row r="6" spans="1:11" ht="49.5" customHeight="1">
      <c r="A6" s="28" t="s">
        <v>28</v>
      </c>
      <c r="B6" s="30" t="s">
        <v>0</v>
      </c>
      <c r="C6" s="25" t="s">
        <v>3</v>
      </c>
      <c r="D6" s="26"/>
      <c r="E6" s="28" t="s">
        <v>4</v>
      </c>
      <c r="F6" s="31" t="s">
        <v>26</v>
      </c>
      <c r="G6" s="31"/>
      <c r="J6" s="25" t="s">
        <v>3</v>
      </c>
      <c r="K6" s="26"/>
    </row>
    <row r="7" spans="1:11" ht="39.75" customHeight="1">
      <c r="A7" s="29"/>
      <c r="B7" s="30"/>
      <c r="C7" s="17" t="s">
        <v>5</v>
      </c>
      <c r="D7" s="17" t="s">
        <v>6</v>
      </c>
      <c r="E7" s="29"/>
      <c r="F7" s="17" t="s">
        <v>5</v>
      </c>
      <c r="G7" s="17" t="s">
        <v>6</v>
      </c>
      <c r="J7" s="17" t="s">
        <v>5</v>
      </c>
      <c r="K7" s="17" t="s">
        <v>6</v>
      </c>
    </row>
    <row r="8" spans="1:11" ht="31.5">
      <c r="A8" s="18">
        <v>1</v>
      </c>
      <c r="B8" s="1" t="s">
        <v>1</v>
      </c>
      <c r="C8" s="2">
        <f>ROUND(ROUND(I8*J8,3)*0.75,3)</f>
        <v>0.105</v>
      </c>
      <c r="D8" s="2">
        <f>ROUND(ROUND(I8*K8,3)*0.75,3)</f>
        <v>0.14000000000000001</v>
      </c>
      <c r="E8" s="19">
        <v>10.95</v>
      </c>
      <c r="F8" s="9">
        <f>ROUND(C8*E8,2)</f>
        <v>1.1499999999999999</v>
      </c>
      <c r="G8" s="9">
        <f>ROUND(D8*E8,2)</f>
        <v>1.53</v>
      </c>
      <c r="I8">
        <v>0.77800000000000002</v>
      </c>
      <c r="J8" s="2">
        <v>0.18</v>
      </c>
      <c r="K8" s="3">
        <v>0.24</v>
      </c>
    </row>
    <row r="9" spans="1:11" ht="16.5" customHeight="1">
      <c r="A9" s="7">
        <v>2</v>
      </c>
      <c r="B9" s="4" t="s">
        <v>7</v>
      </c>
      <c r="C9" s="2">
        <f t="shared" ref="C9:C28" si="0">ROUND(ROUND(I9*J9,3)*0.75,3)</f>
        <v>7.0000000000000007E-2</v>
      </c>
      <c r="D9" s="2">
        <f t="shared" ref="D9:D28" si="1">ROUND(ROUND(I9*K9,3)*0.75,3)</f>
        <v>9.2999999999999999E-2</v>
      </c>
      <c r="E9" s="20">
        <v>35.5</v>
      </c>
      <c r="F9" s="9">
        <f t="shared" ref="F9:F28" si="2">ROUND(C9*E9,2)</f>
        <v>2.4900000000000002</v>
      </c>
      <c r="G9" s="9">
        <f t="shared" ref="G9:G28" si="3">ROUND(D9*E9,2)</f>
        <v>3.3</v>
      </c>
      <c r="I9">
        <v>0.77800000000000002</v>
      </c>
      <c r="J9" s="5">
        <v>0.12</v>
      </c>
      <c r="K9" s="6">
        <v>0.16</v>
      </c>
    </row>
    <row r="10" spans="1:11" ht="17.25" customHeight="1">
      <c r="A10" s="7">
        <v>3</v>
      </c>
      <c r="B10" s="4" t="s">
        <v>8</v>
      </c>
      <c r="C10" s="2">
        <f t="shared" si="0"/>
        <v>2.8000000000000001E-2</v>
      </c>
      <c r="D10" s="2">
        <f t="shared" si="1"/>
        <v>4.2000000000000003E-2</v>
      </c>
      <c r="E10" s="20">
        <v>28.86</v>
      </c>
      <c r="F10" s="9">
        <f t="shared" si="2"/>
        <v>0.81</v>
      </c>
      <c r="G10" s="9">
        <f t="shared" si="3"/>
        <v>1.21</v>
      </c>
      <c r="I10">
        <v>0.77800000000000002</v>
      </c>
      <c r="J10" s="5">
        <v>4.8000000000000001E-2</v>
      </c>
      <c r="K10" s="6">
        <v>7.1999999999999995E-2</v>
      </c>
    </row>
    <row r="11" spans="1:11" ht="16.5" customHeight="1">
      <c r="A11" s="7">
        <v>4</v>
      </c>
      <c r="B11" s="4" t="s">
        <v>9</v>
      </c>
      <c r="C11" s="2">
        <f t="shared" si="0"/>
        <v>7.0000000000000001E-3</v>
      </c>
      <c r="D11" s="2">
        <f t="shared" si="1"/>
        <v>8.9999999999999993E-3</v>
      </c>
      <c r="E11" s="20">
        <v>50</v>
      </c>
      <c r="F11" s="9">
        <f t="shared" si="2"/>
        <v>0.35</v>
      </c>
      <c r="G11" s="9">
        <f t="shared" si="3"/>
        <v>0.45</v>
      </c>
      <c r="I11">
        <v>0.77800000000000002</v>
      </c>
      <c r="J11" s="5">
        <v>1.2E-2</v>
      </c>
      <c r="K11" s="6">
        <v>1.4999999999999999E-2</v>
      </c>
    </row>
    <row r="12" spans="1:11" ht="18.75" customHeight="1">
      <c r="A12" s="7">
        <v>5</v>
      </c>
      <c r="B12" s="4" t="s">
        <v>10</v>
      </c>
      <c r="C12" s="2">
        <f t="shared" si="0"/>
        <v>3.5000000000000003E-2</v>
      </c>
      <c r="D12" s="2">
        <f t="shared" si="1"/>
        <v>4.3999999999999997E-2</v>
      </c>
      <c r="E12" s="20">
        <v>36.15</v>
      </c>
      <c r="F12" s="9">
        <f t="shared" si="2"/>
        <v>1.27</v>
      </c>
      <c r="G12" s="9">
        <f t="shared" si="3"/>
        <v>1.59</v>
      </c>
      <c r="I12">
        <v>0.77800000000000002</v>
      </c>
      <c r="J12" s="5">
        <v>0.06</v>
      </c>
      <c r="K12" s="6">
        <v>7.4999999999999997E-2</v>
      </c>
    </row>
    <row r="13" spans="1:11">
      <c r="A13" s="7">
        <v>6</v>
      </c>
      <c r="B13" s="4" t="s">
        <v>11</v>
      </c>
      <c r="C13" s="2">
        <f t="shared" si="0"/>
        <v>3.7999999999999999E-2</v>
      </c>
      <c r="D13" s="2">
        <f t="shared" si="1"/>
        <v>4.7E-2</v>
      </c>
      <c r="E13" s="20">
        <v>11.55</v>
      </c>
      <c r="F13" s="9">
        <f t="shared" si="2"/>
        <v>0.44</v>
      </c>
      <c r="G13" s="9">
        <f t="shared" si="3"/>
        <v>0.54</v>
      </c>
      <c r="I13">
        <v>0.77800000000000002</v>
      </c>
      <c r="J13" s="5">
        <v>6.5000000000000002E-2</v>
      </c>
      <c r="K13" s="6">
        <v>0.08</v>
      </c>
    </row>
    <row r="14" spans="1:11" ht="93" customHeight="1">
      <c r="A14" s="7">
        <v>7</v>
      </c>
      <c r="B14" s="4" t="s">
        <v>12</v>
      </c>
      <c r="C14" s="2">
        <f>ROUND(ROUND(I14*J14,3)*0.75,3)-0.003</f>
        <v>3.2000000000000001E-2</v>
      </c>
      <c r="D14" s="2">
        <f>ROUND(ROUND(I14*K14,3)*0.75,3)-0.002</f>
        <v>3.3000000000000002E-2</v>
      </c>
      <c r="E14" s="21">
        <v>35.700000000000003</v>
      </c>
      <c r="F14" s="9">
        <f t="shared" si="2"/>
        <v>1.1399999999999999</v>
      </c>
      <c r="G14" s="9">
        <f t="shared" si="3"/>
        <v>1.18</v>
      </c>
      <c r="I14">
        <v>0.77800000000000002</v>
      </c>
      <c r="J14" s="5">
        <v>0.06</v>
      </c>
      <c r="K14" s="5">
        <v>0.06</v>
      </c>
    </row>
    <row r="15" spans="1:11">
      <c r="A15" s="7">
        <f>A14+1</f>
        <v>8</v>
      </c>
      <c r="B15" s="4" t="s">
        <v>13</v>
      </c>
      <c r="C15" s="2">
        <f>ROUND(ROUND(I15*J15,3)*0.75,3)-0.001</f>
        <v>1.3000000000000001E-2</v>
      </c>
      <c r="D15" s="2">
        <f t="shared" si="1"/>
        <v>2.3E-2</v>
      </c>
      <c r="E15" s="21">
        <v>74.95</v>
      </c>
      <c r="F15" s="9">
        <f t="shared" si="2"/>
        <v>0.97</v>
      </c>
      <c r="G15" s="9">
        <f t="shared" si="3"/>
        <v>1.72</v>
      </c>
      <c r="I15">
        <v>0.77800000000000002</v>
      </c>
      <c r="J15" s="10">
        <v>2.5000000000000001E-2</v>
      </c>
      <c r="K15" s="10">
        <v>0.04</v>
      </c>
    </row>
    <row r="16" spans="1:11">
      <c r="A16" s="7">
        <f t="shared" ref="A16:A28" si="4">A15+1</f>
        <v>9</v>
      </c>
      <c r="B16" s="4" t="s">
        <v>14</v>
      </c>
      <c r="C16" s="2">
        <f>ROUND(ROUND(I16*J16,3)*0.75,3)-0.001</f>
        <v>0.04</v>
      </c>
      <c r="D16" s="2">
        <f t="shared" si="1"/>
        <v>5.8999999999999997E-2</v>
      </c>
      <c r="E16" s="21">
        <v>93.5</v>
      </c>
      <c r="F16" s="9">
        <f t="shared" si="2"/>
        <v>3.74</v>
      </c>
      <c r="G16" s="9">
        <f t="shared" si="3"/>
        <v>5.52</v>
      </c>
      <c r="I16">
        <v>0.77800000000000002</v>
      </c>
      <c r="J16" s="10">
        <v>7.0000000000000007E-2</v>
      </c>
      <c r="K16" s="12">
        <v>0.1</v>
      </c>
    </row>
    <row r="17" spans="1:11" ht="63.75" customHeight="1">
      <c r="A17" s="7">
        <f t="shared" si="4"/>
        <v>10</v>
      </c>
      <c r="B17" s="8" t="s">
        <v>15</v>
      </c>
      <c r="C17" s="2">
        <f t="shared" si="0"/>
        <v>1.2999999999999999E-2</v>
      </c>
      <c r="D17" s="2">
        <f t="shared" si="1"/>
        <v>1.7000000000000001E-2</v>
      </c>
      <c r="E17" s="21">
        <v>189.62</v>
      </c>
      <c r="F17" s="9">
        <f t="shared" si="2"/>
        <v>2.4700000000000002</v>
      </c>
      <c r="G17" s="9">
        <f t="shared" si="3"/>
        <v>3.22</v>
      </c>
      <c r="I17">
        <v>0.77800000000000002</v>
      </c>
      <c r="J17" s="10">
        <v>2.1999999999999999E-2</v>
      </c>
      <c r="K17" s="10">
        <v>2.8000000000000001E-2</v>
      </c>
    </row>
    <row r="18" spans="1:11" ht="16.5" customHeight="1">
      <c r="A18" s="7">
        <f t="shared" si="4"/>
        <v>11</v>
      </c>
      <c r="B18" s="4" t="s">
        <v>2</v>
      </c>
      <c r="C18" s="2">
        <f t="shared" si="0"/>
        <v>0.23300000000000001</v>
      </c>
      <c r="D18" s="2">
        <f t="shared" si="1"/>
        <v>0.23300000000000001</v>
      </c>
      <c r="E18" s="20">
        <v>2.88</v>
      </c>
      <c r="F18" s="9">
        <f t="shared" si="2"/>
        <v>0.67</v>
      </c>
      <c r="G18" s="9">
        <f t="shared" si="3"/>
        <v>0.67</v>
      </c>
      <c r="I18">
        <v>0.77800000000000002</v>
      </c>
      <c r="J18" s="7">
        <v>0.4</v>
      </c>
      <c r="K18" s="7">
        <v>0.4</v>
      </c>
    </row>
    <row r="19" spans="1:11">
      <c r="A19" s="7">
        <f t="shared" si="4"/>
        <v>12</v>
      </c>
      <c r="B19" s="4" t="s">
        <v>16</v>
      </c>
      <c r="C19" s="2">
        <f t="shared" si="0"/>
        <v>8.7999999999999995E-2</v>
      </c>
      <c r="D19" s="2">
        <f t="shared" si="1"/>
        <v>0.11700000000000001</v>
      </c>
      <c r="E19" s="20">
        <v>27.56</v>
      </c>
      <c r="F19" s="9">
        <f t="shared" si="2"/>
        <v>2.4300000000000002</v>
      </c>
      <c r="G19" s="9">
        <f t="shared" si="3"/>
        <v>3.22</v>
      </c>
      <c r="I19">
        <v>0.77800000000000002</v>
      </c>
      <c r="J19" s="7">
        <v>0.15</v>
      </c>
      <c r="K19" s="13">
        <v>0.2</v>
      </c>
    </row>
    <row r="20" spans="1:11" ht="45" customHeight="1">
      <c r="A20" s="7">
        <f t="shared" si="4"/>
        <v>13</v>
      </c>
      <c r="B20" s="4" t="s">
        <v>17</v>
      </c>
      <c r="C20" s="2">
        <f t="shared" si="0"/>
        <v>3.0000000000000001E-3</v>
      </c>
      <c r="D20" s="2">
        <f t="shared" si="1"/>
        <v>3.0000000000000001E-3</v>
      </c>
      <c r="E20" s="21">
        <v>233.5</v>
      </c>
      <c r="F20" s="9">
        <f t="shared" si="2"/>
        <v>0.7</v>
      </c>
      <c r="G20" s="9">
        <f t="shared" si="3"/>
        <v>0.7</v>
      </c>
      <c r="I20">
        <v>0.77800000000000002</v>
      </c>
      <c r="J20" s="10">
        <v>4.4999999999999997E-3</v>
      </c>
      <c r="K20" s="10">
        <v>4.4999999999999997E-3</v>
      </c>
    </row>
    <row r="21" spans="1:11">
      <c r="A21" s="7">
        <f t="shared" si="4"/>
        <v>14</v>
      </c>
      <c r="B21" s="4" t="s">
        <v>18</v>
      </c>
      <c r="C21" s="2">
        <f t="shared" si="0"/>
        <v>6.0000000000000001E-3</v>
      </c>
      <c r="D21" s="2">
        <f t="shared" si="1"/>
        <v>6.0000000000000001E-3</v>
      </c>
      <c r="E21" s="20">
        <v>62.56</v>
      </c>
      <c r="F21" s="9">
        <f t="shared" si="2"/>
        <v>0.38</v>
      </c>
      <c r="G21" s="9">
        <f t="shared" si="3"/>
        <v>0.38</v>
      </c>
      <c r="I21">
        <v>0.77800000000000002</v>
      </c>
      <c r="J21" s="7">
        <v>1.0500000000000001E-2</v>
      </c>
      <c r="K21" s="7">
        <v>1.0500000000000001E-2</v>
      </c>
    </row>
    <row r="22" spans="1:11">
      <c r="A22" s="7">
        <f t="shared" si="4"/>
        <v>15</v>
      </c>
      <c r="B22" s="4" t="s">
        <v>19</v>
      </c>
      <c r="C22" s="2">
        <f t="shared" si="0"/>
        <v>2E-3</v>
      </c>
      <c r="D22" s="2">
        <f t="shared" si="1"/>
        <v>2E-3</v>
      </c>
      <c r="E22" s="20">
        <v>6.56</v>
      </c>
      <c r="F22" s="9">
        <f t="shared" si="2"/>
        <v>0.01</v>
      </c>
      <c r="G22" s="9">
        <f t="shared" si="3"/>
        <v>0.01</v>
      </c>
      <c r="I22">
        <v>0.77800000000000002</v>
      </c>
      <c r="J22" s="7">
        <v>2.0999999999999999E-3</v>
      </c>
      <c r="K22" s="7">
        <v>3.0000000000000001E-3</v>
      </c>
    </row>
    <row r="23" spans="1:11">
      <c r="A23" s="7">
        <f t="shared" si="4"/>
        <v>16</v>
      </c>
      <c r="B23" s="4" t="s">
        <v>20</v>
      </c>
      <c r="C23" s="2">
        <f t="shared" si="0"/>
        <v>0</v>
      </c>
      <c r="D23" s="2">
        <f t="shared" si="1"/>
        <v>1.4E-2</v>
      </c>
      <c r="E23" s="20">
        <v>24.9</v>
      </c>
      <c r="F23" s="9">
        <f t="shared" si="2"/>
        <v>0</v>
      </c>
      <c r="G23" s="9">
        <f t="shared" si="3"/>
        <v>0.35</v>
      </c>
      <c r="I23">
        <v>0.77800000000000002</v>
      </c>
      <c r="J23" s="7">
        <v>0</v>
      </c>
      <c r="K23" s="7">
        <v>2.5000000000000001E-2</v>
      </c>
    </row>
    <row r="24" spans="1:11">
      <c r="A24" s="7">
        <f t="shared" si="4"/>
        <v>17</v>
      </c>
      <c r="B24" s="4" t="s">
        <v>21</v>
      </c>
      <c r="C24" s="2">
        <f t="shared" si="0"/>
        <v>2E-3</v>
      </c>
      <c r="D24" s="2">
        <f t="shared" si="1"/>
        <v>2E-3</v>
      </c>
      <c r="E24" s="20">
        <v>76.94</v>
      </c>
      <c r="F24" s="9">
        <f t="shared" si="2"/>
        <v>0.15</v>
      </c>
      <c r="G24" s="9">
        <f t="shared" si="3"/>
        <v>0.15</v>
      </c>
      <c r="I24">
        <v>0.77800000000000002</v>
      </c>
      <c r="J24" s="7">
        <v>2E-3</v>
      </c>
      <c r="K24" s="7">
        <v>2.3999999999999998E-3</v>
      </c>
    </row>
    <row r="25" spans="1:11">
      <c r="A25" s="7">
        <f t="shared" si="4"/>
        <v>18</v>
      </c>
      <c r="B25" s="4" t="s">
        <v>22</v>
      </c>
      <c r="C25" s="2">
        <f t="shared" si="0"/>
        <v>0</v>
      </c>
      <c r="D25" s="2">
        <f t="shared" si="1"/>
        <v>0</v>
      </c>
      <c r="E25" s="20">
        <v>155.9</v>
      </c>
      <c r="F25" s="9">
        <f t="shared" si="2"/>
        <v>0</v>
      </c>
      <c r="G25" s="9">
        <f t="shared" si="3"/>
        <v>0</v>
      </c>
      <c r="I25">
        <v>0.77800000000000002</v>
      </c>
      <c r="J25" s="7">
        <v>8.0000000000000007E-5</v>
      </c>
      <c r="K25" s="7">
        <v>1.2E-4</v>
      </c>
    </row>
    <row r="26" spans="1:11">
      <c r="A26" s="7">
        <f t="shared" si="4"/>
        <v>19</v>
      </c>
      <c r="B26" s="4" t="s">
        <v>23</v>
      </c>
      <c r="C26" s="2">
        <f t="shared" si="0"/>
        <v>2.3E-2</v>
      </c>
      <c r="D26" s="2">
        <f t="shared" si="1"/>
        <v>2.9000000000000001E-2</v>
      </c>
      <c r="E26" s="20">
        <v>85.5</v>
      </c>
      <c r="F26" s="9">
        <f t="shared" si="2"/>
        <v>1.97</v>
      </c>
      <c r="G26" s="9">
        <f t="shared" si="3"/>
        <v>2.48</v>
      </c>
      <c r="I26">
        <v>0.77800000000000002</v>
      </c>
      <c r="J26" s="7">
        <v>0.04</v>
      </c>
      <c r="K26" s="7">
        <v>0.05</v>
      </c>
    </row>
    <row r="27" spans="1:11">
      <c r="A27" s="7">
        <f>A26+1</f>
        <v>20</v>
      </c>
      <c r="B27" s="4" t="s">
        <v>24</v>
      </c>
      <c r="C27" s="2">
        <f t="shared" si="0"/>
        <v>4.0000000000000001E-3</v>
      </c>
      <c r="D27" s="2">
        <f t="shared" si="1"/>
        <v>5.0000000000000001E-3</v>
      </c>
      <c r="E27" s="20">
        <v>262.5</v>
      </c>
      <c r="F27" s="9">
        <f t="shared" si="2"/>
        <v>1.05</v>
      </c>
      <c r="G27" s="9">
        <f t="shared" si="3"/>
        <v>1.31</v>
      </c>
      <c r="I27">
        <v>0.77800000000000002</v>
      </c>
      <c r="J27" s="7">
        <v>6.0000000000000001E-3</v>
      </c>
      <c r="K27" s="7">
        <v>8.9999999999999993E-3</v>
      </c>
    </row>
    <row r="28" spans="1:11">
      <c r="A28" s="7">
        <f t="shared" si="4"/>
        <v>21</v>
      </c>
      <c r="B28" s="4" t="s">
        <v>25</v>
      </c>
      <c r="C28" s="2">
        <f t="shared" si="0"/>
        <v>4.0000000000000001E-3</v>
      </c>
      <c r="D28" s="2">
        <f t="shared" si="1"/>
        <v>6.0000000000000001E-3</v>
      </c>
      <c r="E28" s="20">
        <v>77.849999999999994</v>
      </c>
      <c r="F28" s="9">
        <f t="shared" si="2"/>
        <v>0.31</v>
      </c>
      <c r="G28" s="9">
        <f t="shared" si="3"/>
        <v>0.47</v>
      </c>
      <c r="I28">
        <v>0.77800000000000002</v>
      </c>
      <c r="J28" s="7">
        <v>6.0000000000000001E-3</v>
      </c>
      <c r="K28" s="7">
        <v>0.01</v>
      </c>
    </row>
    <row r="29" spans="1:11" ht="22.15" customHeight="1">
      <c r="A29" s="14"/>
      <c r="B29" s="16" t="s">
        <v>27</v>
      </c>
      <c r="C29" s="14"/>
      <c r="D29" s="14"/>
      <c r="E29" s="14"/>
      <c r="F29" s="15">
        <f>SUM(F8:F28)</f>
        <v>22.5</v>
      </c>
      <c r="G29" s="15">
        <f>SUM(G8:G28)</f>
        <v>29.999999999999996</v>
      </c>
      <c r="J29" s="14"/>
      <c r="K29" s="14"/>
    </row>
    <row r="30" spans="1:11">
      <c r="A30" s="24" t="s">
        <v>31</v>
      </c>
      <c r="B30" s="24"/>
      <c r="C30" s="24"/>
      <c r="D30" s="24"/>
      <c r="E30" s="24"/>
      <c r="F30" s="24"/>
      <c r="G30" s="24"/>
    </row>
    <row r="31" spans="1:11">
      <c r="G31" s="11"/>
    </row>
  </sheetData>
  <mergeCells count="11">
    <mergeCell ref="F6:G6"/>
    <mergeCell ref="E1:G1"/>
    <mergeCell ref="E2:G2"/>
    <mergeCell ref="E4:G4"/>
    <mergeCell ref="J6:K6"/>
    <mergeCell ref="A30:G30"/>
    <mergeCell ref="A5:G5"/>
    <mergeCell ref="A6:A7"/>
    <mergeCell ref="B6:B7"/>
    <mergeCell ref="C6:D6"/>
    <mergeCell ref="E6:E7"/>
  </mergeCells>
  <phoneticPr fontId="4" type="noConversion"/>
  <pageMargins left="0.55000000000000004" right="0.2" top="0.51" bottom="0.51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1</vt:lpstr>
      <vt:lpstr>Додаток 2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2021-08-06T08:23:00Z</cp:lastPrinted>
  <dcterms:created xsi:type="dcterms:W3CDTF">2021-06-10T10:53:09Z</dcterms:created>
  <dcterms:modified xsi:type="dcterms:W3CDTF">2021-08-09T08:22:41Z</dcterms:modified>
</cp:coreProperties>
</file>